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305" yWindow="0" windowWidth="15195" windowHeight="11640" tabRatio="759"/>
  </bookViews>
  <sheets>
    <sheet name="pripremni" sheetId="19" r:id="rId1"/>
    <sheet name="zemljani" sheetId="21" r:id="rId2"/>
    <sheet name="elektro" sheetId="22" r:id="rId3"/>
    <sheet name="ViK" sheetId="24" r:id="rId4"/>
    <sheet name="signalizacija" sheetId="25" r:id="rId5"/>
    <sheet name="kamen-klup" sheetId="27" r:id="rId6"/>
    <sheet name="plato" sheetId="28" r:id="rId7"/>
    <sheet name="rekapitulacija" sheetId="16" r:id="rId8"/>
  </sheets>
  <definedNames>
    <definedName name="_xlnm.Print_Area" localSheetId="2">elektro!$A$1:$F$31</definedName>
    <definedName name="_xlnm.Print_Area" localSheetId="5">'kamen-klup'!$A$1:$F$25</definedName>
    <definedName name="_xlnm.Print_Area" localSheetId="6">plato!$A$1:$F$53</definedName>
    <definedName name="_xlnm.Print_Area" localSheetId="0">pripremni!$A$1:$F$54</definedName>
    <definedName name="_xlnm.Print_Area" localSheetId="4">signalizacija!$A$1:$F$35</definedName>
    <definedName name="_xlnm.Print_Area" localSheetId="3">ViK!$A$1:$F$40</definedName>
    <definedName name="_xlnm.Print_Area" localSheetId="1">zemljani!$A$1:$F$47</definedName>
  </definedNames>
  <calcPr calcId="114210"/>
</workbook>
</file>

<file path=xl/calcChain.xml><?xml version="1.0" encoding="utf-8"?>
<calcChain xmlns="http://schemas.openxmlformats.org/spreadsheetml/2006/main">
  <c r="F29" i="21"/>
  <c r="F47" i="19"/>
  <c r="E19" i="16"/>
  <c r="E17"/>
  <c r="E13"/>
  <c r="F51" i="28"/>
  <c r="F47"/>
  <c r="F45"/>
  <c r="F43"/>
  <c r="F41"/>
  <c r="F39"/>
  <c r="F34"/>
  <c r="F25"/>
  <c r="F23"/>
  <c r="E53"/>
  <c r="E21" i="16"/>
  <c r="E25" i="27"/>
  <c r="F23"/>
  <c r="E35" i="25"/>
  <c r="F33"/>
  <c r="F32"/>
  <c r="F38" i="24"/>
  <c r="F36"/>
  <c r="F35"/>
  <c r="F34"/>
  <c r="F33"/>
  <c r="F30"/>
  <c r="F28"/>
  <c r="F26"/>
  <c r="F23"/>
  <c r="F29" i="22"/>
  <c r="F26"/>
  <c r="F24"/>
  <c r="F45" i="21"/>
  <c r="F43"/>
  <c r="F41"/>
  <c r="F40"/>
  <c r="E47"/>
  <c r="E11" i="16"/>
  <c r="F37" i="21"/>
  <c r="F36"/>
  <c r="F33"/>
  <c r="F32"/>
  <c r="F27"/>
  <c r="F25"/>
  <c r="F23"/>
  <c r="F52" i="19"/>
  <c r="F51"/>
  <c r="F50"/>
  <c r="F45"/>
  <c r="F43"/>
  <c r="F41"/>
  <c r="F39"/>
  <c r="F37"/>
  <c r="F35"/>
  <c r="F33"/>
  <c r="F32"/>
  <c r="F29"/>
  <c r="E54"/>
  <c r="E9" i="16"/>
  <c r="E40" i="24"/>
  <c r="E15" i="16"/>
  <c r="E31" i="22"/>
  <c r="E23" i="16"/>
  <c r="E25"/>
  <c r="E27"/>
</calcChain>
</file>

<file path=xl/sharedStrings.xml><?xml version="1.0" encoding="utf-8"?>
<sst xmlns="http://schemas.openxmlformats.org/spreadsheetml/2006/main" count="361" uniqueCount="147">
  <si>
    <t>RB</t>
  </si>
  <si>
    <t>Opis stavke</t>
  </si>
  <si>
    <t>JM</t>
  </si>
  <si>
    <t>Količina</t>
  </si>
  <si>
    <t>JC</t>
  </si>
  <si>
    <t>Ukupno</t>
  </si>
  <si>
    <t>1.</t>
  </si>
  <si>
    <t>2.</t>
  </si>
  <si>
    <t>m2</t>
  </si>
  <si>
    <t>3.</t>
  </si>
  <si>
    <t>4.</t>
  </si>
  <si>
    <t>5.</t>
  </si>
  <si>
    <t>6.</t>
  </si>
  <si>
    <t>7.</t>
  </si>
  <si>
    <t>8.</t>
  </si>
  <si>
    <t>m3</t>
  </si>
  <si>
    <t>m1</t>
  </si>
  <si>
    <t>kom</t>
  </si>
  <si>
    <t>komplet</t>
  </si>
  <si>
    <r>
      <t xml:space="preserve">IVAGO – PLAN d.o.o.
</t>
    </r>
    <r>
      <rPr>
        <sz val="10"/>
        <color indexed="8"/>
        <rFont val="Arial"/>
        <family val="2"/>
        <charset val="238"/>
      </rPr>
      <t>Nadzor, projektiranje i građenje</t>
    </r>
  </si>
  <si>
    <t>REKAPITULACIJA</t>
  </si>
  <si>
    <t>Investitor: Udruženje obrtnika Sesvete</t>
  </si>
  <si>
    <t>Projekt: Radovi na uređenju okoliša</t>
  </si>
  <si>
    <t>Objekt: Središte udruženja, Ninska 11c, Sesvete</t>
  </si>
  <si>
    <t>Za izradu svih radova po ovom troškovniku, korišteni su Opći tehnički uvjeti za radove na cestama koje je izradio Institut građevinarstva Hrvatske, a na traženje Hrvatskih cesta (revidirano izdanje prosinac 2001.g.)</t>
  </si>
  <si>
    <t xml:space="preserve">Svi materijali koji će se ugrađivati moraju zadovoljavati Zakon o građevnim proizvodima ( NN 76/13, 30/14 i 130/17 ) te Tehnički propis o građevnim proizvodima ( NN 33/10; 87/10; 146/10; 81/11; 100/11; 130/12; 81/13;136/14 i 119/15 ). </t>
  </si>
  <si>
    <t xml:space="preserve">Ovi tehnički uvjeti su sastavni dio projekta te opisa stavaka troškovnika za sve vrste radova. </t>
  </si>
  <si>
    <t>Jedinične cijene stavaka sadrže sve potrebne radnje za uklanjanje građevinskih elemenata, kao čišćenje, sortiranje, prijenose, prijevoze, deponiranje u prostoru  gradilišta ili izvan njega,  skladištenje i transportiranje na mjesto koje je dužan osigurati izvođač radova.</t>
  </si>
  <si>
    <t>Nabava, dobava i ugradnja mat., odnosno, montaža, izrada ili sl.  sadržani su u svim stavkama i moraju biti ukalkulirani u jedinične cijene.</t>
  </si>
  <si>
    <t>Sav demontirani i porušeni materijal odvesti na deponiju koju je dužan osigurati izvođač, a troškove obuhvatiti jediničnom cijenom jer se nikakvi troškovi odvoza i zbrinjavanja neće posebno priznavati.</t>
  </si>
  <si>
    <t>Izvođač je dužan osigurati  deponiju za odvoz otpadnog materijala, te snositi sve troškove.</t>
  </si>
  <si>
    <t>U cijeni stavki je sadržana gradilišna ograda i kemijski wc.</t>
  </si>
  <si>
    <t>Javni i privatni putevi se moraju u slučaju onečiščenja od strane izvoditelja, po potrebi čistiti, a najmanje jednom dnevno, te po završetku radova moraju biti dovedeni u prvobitno stanje.</t>
  </si>
  <si>
    <t>OPĆI UVJETI TROŠKOVNIKA</t>
  </si>
  <si>
    <t>Uređenje gradilišta</t>
  </si>
  <si>
    <t>Uređenje gradilišta uključuje pripremu cjelokupne građevinske mehanizacije, njihovo dovođenje, postavljanje i puštanje u pogon za izvođenje zemljanih i građevinskih radova.</t>
  </si>
  <si>
    <t>Navedeni uređaji i strojevi postavljaju se za potrebe gradilišta za potrebno vrijeme građenja.</t>
  </si>
  <si>
    <t>Eventualno višekratno premještanje sadržano je u cijeni.</t>
  </si>
  <si>
    <t>Odvoz i uklanjanje navedenih uređaja i strojeva s gradilišta uključeno je u cijenu</t>
  </si>
  <si>
    <t>Priključci vode, struje i telefona moraju biti osigurani do završetka gradnje te uklonjeni po završetku radova.</t>
  </si>
  <si>
    <t>Prilazni putevi, prostori za skladištenje te ostale površine moraju se osigurati te ukloniti po završetku gradnje.</t>
  </si>
  <si>
    <t>Pažljiva demontaža, rušenje i odvoz postojećih betonskih rubnjaka, sa temeljem od betona. Stavkom obuhvatiti odvoz sveg materijala na deponiju koju odredi izvođač radova. Sve troškove odvoza i zbrinjavanja otpada i materijala obuhvatiti jediničnom cijenom jer se nikakvi dodatni troškovi neće priznavati.</t>
  </si>
  <si>
    <t>Rušenje postojeće betonske i armirano betonske ploče debljine 15-20cm, te odvoz šute na deponiju koju je dužan osigurati izvođač radova. Sve troškove odvoza i zbrinjavanja otpada i materijala obuhvatiti jediničnom cijenom jer se nikakvi dodatni troškovi neće priznavati.</t>
  </si>
  <si>
    <t>Rušenje preostalih slojeva konstrukcije kolnika i platoa; tamponski sloj, šljunak i sl. Prosječna debljina 30 cm.Stavkom obuhvatiti odvoz demontiranog i porušenog materijala na deponiju koju je dužan osigurati izvođač radova. Sve troškove odvoza i zbrinjavanja otpada i materijala obuhvatiti jediničnom cijenom jer se nikakvi dodatni troškovi neće priznavati.</t>
  </si>
  <si>
    <t xml:space="preserve">Rušenje postojećih slivnika  oborinske odvodnje.Stavkom obuhvatiti demontažu rešetke i slivnika u cijeloj dubini.Stavkom obuhvatiti odvoz demontiranog i porušenog materijala na deponiju koju je dužan osigurati izvođač radova. Sve troškove odvoza i zbrinjavanja otpada i materijala obuhvatiti jediničnom cijenom jer se nikakvi dodatni troškovi neće priznavati. </t>
  </si>
  <si>
    <t>Izrada betonskih slivnika promjera 50 cm od gotovih betonskih cijevi, s betonskim temeljem i lijevano željeznom rešetkom za teški promet.  Slivnike treba tlocrtno i visinski izvesti prema podacima u projektu na betonski temelj. Betonske cijevi moraju biti atestirane, a njihovu upotrebu odobrava nadzorni inženjer. U radove ulazi: izrada temeljne ploče slivnika betonom C 25/30 sa aditivima za nepropusnost, dobava, doprema i ugradnja gotovih betonskih cijevi dužine 2.50 m, promjera 50 cm, izrada betonske obloge debljine 20 cm (C 25/30), izrada jednostrane oplate oko bet. cijevi u cilju izrade bet. obloge od betona (C 25/30) sa aditivima za nepropusnost, probijanje zidova betonskih okana za priključne cijevi promjera DN 20 , nabava i ugradnja lijevano - željeznih kanalskih rešetki za teški promet i drugi radovi potrebni za potpuno dovršenje slivnika. U cijenu je uračunata i AB ploča na koju se postavlja slivnička rešetka.
Obračun radova:  
Obračun se vrši po komadu izvedenog slivnika s rešetkom</t>
  </si>
  <si>
    <t>Pripremni radovi, demontaže i rušenja</t>
  </si>
  <si>
    <t>Zemljani radovi</t>
  </si>
  <si>
    <t>mali rubnjaci</t>
  </si>
  <si>
    <t>veliki rubnjaci</t>
  </si>
  <si>
    <t>Strojno i ručno uklanjanje panja uz vodomjerno okno. Utovar, odvoz i zbrinjavanje na gradsku deponiju.</t>
  </si>
  <si>
    <t>Strojno i ručno uklanjanje grmlja zajedno sa korijenom na poziciji budućeg, proširenog platoa za odlaganje bicikala. Utovar, odvoz i zbrinjavanje na gradsku deponiju.</t>
  </si>
  <si>
    <t>Radovi će se odvijati isključivo u razdoblju od 01.08.2018. do 18.08.2018. kada korisnici centra koriste godišnji odmor.</t>
  </si>
  <si>
    <t>Ojačanje nosivosti temeljnog tla upotrebom netkanog geotekstila u području izvedbe nasipa. Način ugradbe je preklapanje, te kakvoće 300 g/m2, na prethodno poravnato tlo. Rad se obračunava i mjeri prema stvarnoj površini tla na koji je položen geotekstil (preklopi se ne uračunavaju). Prvi sloj nasipa koji se nanosi s čela u smjeru preklopa  obračunava se u stavci nasipa. Upotrijebiti geoteksitl namjenjen za razdvajanje i pojačanje, za materijal granulacije zrna do 63 mm, vrstu tla U1 i razred opterećenja LKL I-IV, sukladno HRN EN 13249:2015. Ovom stavkom je obračunato polaganje geotekstila na cijeloj površini pod kolnikom/platoom. Točan obračun izvršiti prema stvarno izvršenim radovima. Izvedba, kontrola kakvoće i obračun prema Općim tehničkim uvjetima za radove na cestama, IGH 2001. (OTU), 1. i 2. Poglavlje; odredba 2-08.4. Obračunato po m2 postavljenog geotekstila.</t>
  </si>
  <si>
    <t>Strojni i ručni iskop jama za slivnike i rova poprečnih spojeva za ispust slivnika u kanalizaciju s utovarom i sa razupiranjem rova u materijalu C kategorije. Radovi se moraju izvesti u svemu prema projektu i OTU 2.5. U cijenu ulazi iskop, utovar  materijala u prijevozno sredstvo i transport viška materijala na deponiju.
Obračun radova: 
Obračunava se po kubičnom metru iskopanog i odvezenog materijala na deponiju u sraslom stanju.</t>
  </si>
  <si>
    <t>strojni iskop</t>
  </si>
  <si>
    <t>ručni iskop</t>
  </si>
  <si>
    <t xml:space="preserve">Izrada nosivog sloja kolnika od mehanički stabiliziranog drobljenog kamenog materijala 0 - 63 mm i 0 - 31,5mm, debljine sloja prema projektu 40 cm. Rad obuhvaća dobavu i ugradnju drobljenog kamenog materijala odgovarajuće kvalitete veličine zrna  0-63mm i 0-31,5 mm. Zahtjevi kvalitete: stupanj zbijenosti Sz=100%,  Ms›100 MN/m2. Za izradu nosivog sloja od mehanički stabiliziranog zrnatog kamenog materijala primjenjuje se drobljeni kameni materijal koji mora zadovoljiti određene zahtijeve u pogledu: fizičko mehanički mineraloško petrografskih osobina, granulometrijskog sastava, nosivosti te sadržaja organskih tvari i lakih čestica. Izvođač je dužan dostaviti atest o pogodnosti predviđenog materijala za izradu nosivog sloja.
Obračun radova:
Po  kubičnom metru ugrađenog materijala u zbijenom stanju. </t>
  </si>
  <si>
    <t>Pažljivi ručni iskop na šest lokacije uz objekte. Iskop se vrši u svrhu ustave dubine postojećih temelja objektata. Dimenzije iskopa cca. 60/60/100cm. Stavkom obuhvatiti odvoz demontiranog i porušenog materijala na deponiju koju je dužan osigurati izvođač radova. Sve troškove odvoza i zbrinjavanja otpada i materijala obuhvatiti jediničnom cijenom jer se nikakvi dodatni troškovi neće priznavati. U cijenu stavke uključiti i zatrpavanje iskopanih šliceva kamenim 0-31,5mm sa mehaničkim zbijanjem.</t>
  </si>
  <si>
    <t>m</t>
  </si>
  <si>
    <t>Dobava,nabava i izrada dozemnih spojeva sa 3m trake Fe Zn 40x4 mm i križnom spojnicom 80x80mm.</t>
  </si>
  <si>
    <t>Ovi tehnički uvjeti su dopuna i objašnjenje za ovu vrstu instalacija i kao takvi su  sastavni dio projekta, te su stoga obavezni za izvođača.</t>
  </si>
  <si>
    <t>Instalacija se izvodi prema projektu i tehničkom opisu u projektu, važećim hrvatskim propisima, tehničkim propisima i pravilima struke.</t>
  </si>
  <si>
    <t>Sav materijal koji se upotrebljava u izvođenju mora odgovarati  hrvatskim standardima. Po donošenju materijala na gradilište, na poziv izvođača, nadzorni inženjer će ga pregledati i njegovo stanje konstatirati u građevinskom dnevniku. Ako bi i zvođač upotrijebio materijal za koji se kasnije ispostavi da nije odgovarao, na zahtjev nadzornog inženjera mora se ukloniti s objekta i ugraditi drugi koji odgovara propisima.</t>
  </si>
  <si>
    <t>Pored materijala i sam rad mora biti kvalitetno izveden, a sve što bi se u toku rada ili kasnije pokazalo nekvalitetno izvođač je dužan o svom trošku ispraviti.</t>
  </si>
  <si>
    <t>Po završetku svih radova, a prije konačnog puštanja u pogon, odnosno instalacije u rad, moraju se provesti ispitivanja od strane ovlaštene pravne osobe, te investitoru predati pripadajuće ispitne protokole.</t>
  </si>
  <si>
    <t>Ispitivanja će se izvesti prema Zakonu o normizaciji  NN br. 55/96 (HRN N.B2.741, HRN N.B2.742, HRN N.B2.743, HRN N.B2.752, HRN N.B2.754, HRN N.B2.761, HRN N.B2.771).</t>
  </si>
  <si>
    <t>Napomena:</t>
  </si>
  <si>
    <t>U specifičnim slučajevima, izvođač može i obavezan je po zakonu, tražiti posebna ispitivanja i odgovarajuće ateste.</t>
  </si>
  <si>
    <t>Strojni i ručni iskop rova za spoj oborinskih vertikala krovova na nove slivnike s utovarom i sa razupiranjem rova u materijalu C kategorije. Radovi se moraju izvesti u svemu prema projektu i OTU 2.5. U cijenu ulazi iskop, utovar  materijala u prijevozno sredstvo i transport viška materijala na deponiju.
Obračun radova: 
Obračunava se po kubičnom metru iskopanog i odvezenog materijala na deponiju u sraslom stanju.</t>
  </si>
  <si>
    <t>Vertikalna signalizacija:</t>
  </si>
  <si>
    <t xml:space="preserve">Dobava i postava prometnih znakova s bojanjem i lijepljenjem folije I. klase retrorefleksije prema HRN EN 1436:2001 en-engineer intensity )  veličine: stranice trokuta ÷ a=90, stranice kvadrata cm 60x60 cm, stranice pravokutnika 60×90 cm, promjera kruga Ø 60 cm ili pravokutnika za dopunske ploče veličine 60×30 cm, te drugih prometnih znakova. U cijenu su uključeni svi prijevozi i prijenosi sa skladištenjem te sav rad i materijal te pričvrsni elementi i pribor za ugradnju, u skladu sa Pravilnikom o prometnim znakovima, opremi i signalizaciji na cestama.  </t>
  </si>
  <si>
    <t>Ova stavka obuhvaća:</t>
  </si>
  <si>
    <t xml:space="preserve"> - iskop temelja za stup znaka</t>
  </si>
  <si>
    <t>u cijenu je uključena nabava i postava stupova prema projektu , svi prijevozi i prijenosi sa skladištenjem te sav rad i materijal za ugradnju</t>
  </si>
  <si>
    <t>Visina stupa 2,20 m do donjeg ruba znaka ili skupine znakova + 1 m u zemlji.</t>
  </si>
  <si>
    <t>- u cijenu je uključena nabava materijala, oplata temelja, ugradnja ankera i podložnih ploča za pričvršćenje stupa,</t>
  </si>
  <si>
    <t>- postavljanje nosača (stupova) za pričvršćenje prometnih znakova u skladu s Pravilnikom o prometnim znakovima, opremi i signalizaciji na cestama (NN br. 33/2005.) i HRN EN 12899-1.</t>
  </si>
  <si>
    <t xml:space="preserve"> - stupovi nosači prometnih znakova duljine 3,5 m.</t>
  </si>
  <si>
    <t xml:space="preserve"> - znak br. B02 (STOP znak)</t>
  </si>
  <si>
    <t>- izrada betonskih temelja oblika krnje piramide sa stranicama donjeg kvadrata 30 cm i gornjeg 20 cm i dub.min.80 cm, od betona klase C 16/20  s nabavom, ugradnjom i njegom betona te zatrpavanje nakon izrade temelja materijalom iz iskopa s odvozom viška materijala na deponij.</t>
  </si>
  <si>
    <t xml:space="preserve">revizijsko okno 60/60 </t>
  </si>
  <si>
    <t xml:space="preserve">4. </t>
  </si>
  <si>
    <t>Dobava materijala i izvedba povišenja ulaznih grla revizionih okana i vodomjernih okana. Demontaža postojećeg poklopca i djelomićno rušenje, odvoz i zbrinjvanje postojećeg betonskog ulaznog grla u uključeno u cijenu stavke. Nakon rušenja potrebno je prvo detaljno očistiti, te nakon ručno otucati površine kako bi slobopričvršćeni dijelovi otpali. Nakon toga izvesti potrebno povišenje grla od  armiranog betona, sa ankeriranjem u postojeće zidove okna. U cijenu stavke je uključena i dobava, dovoz i montaža ljevanoželjeznog pokloca za teški promet sa odgovarajućim natpisima (vodovod i kanalizacija). U cijenu stavke uključen sav potreban rad i materijal potreban za izvedbu povišenja do 30cm.</t>
  </si>
  <si>
    <t>Izvedba hidroizolcije postojećih revizijskih okana. Okno je potrebno prvo detaljno očistiti, te nakon ručno otucati površine kako bi slobopričvršćeni dijelovi otpali. Potom je povšine potrebno dobro očistiti "drot kefom". Na tako pripremljenu podlogu nanosi se Mapegrout mort za izravnavanje površine, površina se nakon toga impregnira sa Primer 3296, na koji se nanosi Mapelastic Foundation - sve prema uputama proizvođača. Ista tehnologija primjenjuje se za hidroizolaciju dijela okana koji će se dobetonirati u svrhu prilagodbe novoprojektiranim visinama okoliša i za obradu i popravak postojećih kineta Postojeći i budući prodori cijevi u okna se kroz beton moraju se zabrtviti Mapeproof-om Swell. 
Za zapunjavanje pukotina u betonu i 
konstruktivnih reški mehanički očistite 
područje oko pukotine ili konstrukcije reške 
koje će se sanirati, do dubine od najmanje  
6 cm. U cijenu stavke uključen sav potreban rad i materijal potreban za izvedbu.</t>
  </si>
  <si>
    <t>ø 110 mm</t>
  </si>
  <si>
    <t>ø 160 mm</t>
  </si>
  <si>
    <t>ø 125 mm</t>
  </si>
  <si>
    <t>ø 200 mm</t>
  </si>
  <si>
    <t>OTU 3-04.7.1
Ugradnja rubnjaka (na podlozi od betona klase C 12/15) od predgotovljenih betonskih elemenata klase C 30/37,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</si>
  <si>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 xml:space="preserve">OTU 3-04.7.1.
Ugradnja rubnjaka (na podlozi od betona klase C 12/15)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t>
  </si>
  <si>
    <t xml:space="preserve">OTU 3-04.2.1.
IZRADA PODLOŽNOG SLOJA CIJEVI OBORINSKE I FEKALNE ODVODNJE
Izrada podložnog sloja od pijeska u dva sloja, debljine prvog sloja 10 cm. Izvedba podloge od pijeska u jednom sloju ili dva sloja, na cijeloj širini dna, za polaganje cestovne kanalizacije, koja mora biti isplanirana i sabijena prema zahtjevima iz projekta. Obračun je po m3 ugrađenog pijeska podloge projektiranih dimenzija, a u cijeni je uključena izrada posteljice s eventualnim mjestimičnim sanacijama dna iskopa; nabava pijeska za podložni sloj i ostalog materijala (podlošci, jahači ili drugi umeci), utovar, svi prijevozi i prijenosi, istovar, ugradnja u jednom ili dva sloja, razastiranje i nabijanje na projektirane nagibe i mjere kao i sav pomoćni pribor, materijal i rad koji se koristi za osiguranje položaja cijevi.
</t>
  </si>
  <si>
    <t>Proširenje platoa za bicikle.</t>
  </si>
  <si>
    <t>Pažljivo rušenje "štemanje" ruba postojeće ploče platoa kako bi se stvorila hrapava površina radi bolje prionjivosti stare i nove ploče.</t>
  </si>
  <si>
    <t>Ugradnja ankera promjera 10mm u prethodno očišćene i ispuhane rupe koje su zapunjene SIKA Anchor fix 2.</t>
  </si>
  <si>
    <t>Iskop zemlje dubine 60 cm - količina 2,5m3, dovoz, ugradnja i strojno nabijanje kamenog 0-31,5mm - količina 1,5m3 materijala ispod proširenja.</t>
  </si>
  <si>
    <t>Bušenje rupa u postojećoj ploči platoa kako bi se mogli ugraditi ankeri od armature promjera 10mm, ukupno 36 ankera.</t>
  </si>
  <si>
    <t>Na spoju stare i nove ploče izrezati dilataciju i zabrtviti je trajno elastičnim kitom sive boje.</t>
  </si>
  <si>
    <t>Izvedba temelja za jarbole dimenzija 150/80/80cm</t>
  </si>
  <si>
    <t>Iskop zemlje dubine 80 cm - količina 1m3</t>
  </si>
  <si>
    <t>Betoniranje AB ploče novog proširenog dijela platoa beton B1 C 16/20, oplata i armatura u cijeni. Debljina ploče 20cm. Količina betona 1m3, oplate 1m2 i 80kg armature.</t>
  </si>
  <si>
    <t>Betoniranje AB temelja beton B1 C 16/20, oplata i armatura u cijeni. Količina betona 1m3, oplate 0,5m2 i 80kg armature.</t>
  </si>
  <si>
    <t>U cijenu stavke uključiti izradu i montažu tesarske šablone za ugradnju ankera nosača jarbola, kao i samu ugradnju nosča prilikom betoniranja temelja.</t>
  </si>
  <si>
    <t>Ispitivanje i vizualno kodiranje stanja postojeće vanjske kanalizacijske mreže snimanjem daljinski upravljanom CCTV kamerom.
CCTV inspekcija vrši se specijaliziranim digitalnim robot-kamerama u svrhu:
– utvrđivanja stvarnog stanja cjevovoda
CCTV inspekciju (optički pregled) kanala vršiti prema protokolu snimanja s izradom pripadajućeg izvještaja te zapisom na CD-u (DVD) kao dokaz o ispravno izvedenom kanalu . CCTV inspekciju provesti sukladno normi Uvjeti za sustave odvodnje izvan zgrada – 2. dio: Sustav kodiranja optičkog nadzora HRN EN 13508-2/AC.</t>
  </si>
  <si>
    <t>9.</t>
  </si>
  <si>
    <t>Razna zidarska pripomoć i poslovi koji se ne mogu normirati.</t>
  </si>
  <si>
    <t>NKV</t>
  </si>
  <si>
    <t>sati</t>
  </si>
  <si>
    <t>PKV</t>
  </si>
  <si>
    <t>VKV</t>
  </si>
  <si>
    <t xml:space="preserve">3. </t>
  </si>
  <si>
    <t>protokola</t>
  </si>
  <si>
    <t xml:space="preserve">Ispitivanje instalacije, te izdavanje </t>
  </si>
  <si>
    <t>Elektroinstalacije - uzemljenje</t>
  </si>
  <si>
    <t>Pripremni radovi, demontaže i rušenja ukupno:</t>
  </si>
  <si>
    <t>Zemljani radovi ukupno:</t>
  </si>
  <si>
    <t>Elektroinstalacije - uzemljenje ukupno:</t>
  </si>
  <si>
    <t>Dobava, nabava i polaganje trake FeZn4 0x4 mm ispod tamponskog sloja zajedno sa priborom u svrhu povezivanja postojećih vertikalnih izvoda uzemljenja.</t>
  </si>
  <si>
    <t>Radovi na instalaciji vode i odvodnje</t>
  </si>
  <si>
    <t>Radovi na instalaciji vode i odvodnje ukupno:</t>
  </si>
  <si>
    <t>Vertikalna prometna signalizacija</t>
  </si>
  <si>
    <t>Vertikalna prometna signalizacija ukupno:</t>
  </si>
  <si>
    <t>Kamenarski radovi</t>
  </si>
  <si>
    <t xml:space="preserve">Nabava i ugradba kamenog praga, debljine 2 cm i širine 25cm. Kamen prilagoditi postojećem. Površina na koju se polažu ploče mora biti čista i oprana sa zadovoljavajućom točnošću mijera. U cijenu stavke uključiti i sve radnje potrebne kako bi se prag uspješno ugradio u postojeća vrata - ukoliko je potrebno i štelanje oba krila dvokrilnih ulaznih Al vrata. Obračun po m1. </t>
  </si>
  <si>
    <t>Kamenarski radovi ukupno:</t>
  </si>
  <si>
    <t xml:space="preserve">Čišćenje terena od raznog otpada, Smeća, ostataka građevinskog materijala (šute i dr.), košnja trave i korova prije početka radova na iskolčenju. Utovar i odvoz na planirku udaljenosti do 20 km. Obračun po m2. </t>
  </si>
  <si>
    <t xml:space="preserve"> IZVEDBA TRAVNJAKA </t>
  </si>
  <si>
    <t>Nabava, dovoz, istovar te razastiranje plodne zemlje u sloju debljine 20 cm na predviđene zelene površine. Obračun se vrši po m3 dopremljene zemlje.
35m2x 0,20 +(15 % zbog slijeganja).</t>
  </si>
  <si>
    <t>Prekopavanje zemlje na dubinu 20 cm, gnojenje kompostom ili zrelim stajskim gnojem 5lit/m2, fino ručno planiranje. Nabava travne smjese 5 dkg/m2 te sjetva. Ježenje, valjanje te jedno zalijevanje. 
Sve komplet s travnom smjesom:</t>
  </si>
  <si>
    <t xml:space="preserve">    LOLIUM PERENNE     40%
    FESTUCA RUBRA      25%
    POA PRATENSIS       25%
    AGROSTIS ALBA       10%</t>
  </si>
  <si>
    <t>Demontaža i odlaganje na lokaciju unutar objekta koju odredi investitor reklamnog platoa.</t>
  </si>
  <si>
    <t>Radovi na uređenju platoa</t>
  </si>
  <si>
    <t>Radovi na uređenju platoa ukupno:</t>
  </si>
  <si>
    <t>Izvodač je dužan prije početka radova objekt provjeriti na licu mjesta i za eventualna odstupanja konzultirati projektanta.</t>
  </si>
  <si>
    <t>Ukupno:</t>
  </si>
  <si>
    <t>10% nepredviđenih radova - isti se izvode isključivo po pisanom traženju investitora i upisom nadzornog inženjera u građevinski dnevnik.</t>
  </si>
  <si>
    <t>SVEUKUPNO:</t>
  </si>
  <si>
    <t>Grubo planiranje prethodno razastrtog plodnog supstrata i zemlje u debljini
20 cm. Obračun se vrši po m2 površine.</t>
  </si>
  <si>
    <t>Nabava i doprema, raznošenje sa gradilišne deponije do mjesta ugradnje te spuštanje u rov i polaganje po niveleti, PVC kanalskih cijevi ta temeljnu kanalizaciju tipa SN 4 izrađene prema DIN 19534 ili ÖNORM B 5184 te spajanje gumenim prstenom. Obračun po m' položene i montirane cijevi. Fazonski komadi se obračunavaju: jedan fazonski komad = jedan metar cijevi odgovrajaćeg profila.</t>
  </si>
  <si>
    <t>Strojni i ručni iskop rova za spoj postojeće fekalne kanalizacije objekta na sanirana okna, i za sanaciju okana sa vanjske strane, sa razupiranjem rova u materijalu C kategorije. Radovi se moraju izvesti u svemu prema projektu i OTU 2.5. U cijenu ulazi iskop, utovar  materijala u prijevozno sredstvo i transport viška materijala na deponiju.
Obračun radova: 
Obračunava se po kubičnom metru iskopanog i odvezenog materijala na deponiju u sraslom stanju.</t>
  </si>
  <si>
    <t>Demontaža cijevi  postojećih spojeva slivnika i krovnih voda na reviziona okna (odnosno glavnu odvodnu cijev). Cijevi promjera 100mm do 200mm. Utovar i dovoz na gradsku deponiju demontiranih cijevi je uključen u cijenu stavke.</t>
  </si>
  <si>
    <t>Strojno i ručno planiranje i uređenje temeljnog tla mehaničkim zbijanjem. Tlo se zbija pri optimalnoj vlažnosti, ako je moguće odmah nakon skidanja humusa odnosno iskopa. Za vrijeme radova mora biti osigurana odvodnja temeljnog tla. Tražena zbijenost po standardnom Proctorovom  postupku iznosi 95 %, odnosno modul stišljivosti mjeren kružnom pločom promjera 30 cm iznosi minimalno Ms≥25 MN/m2.
Obračun radova:
Po kvadratnom metru uređenog i zbijenog temeljnog tla.</t>
  </si>
  <si>
    <t>Strojni iskop rovova za demontažu postojećih cijevi odvodnje koje se demontiraju, s utovarom i sa razupiranjem rova u materijalu C kategorije. Radovi se moraju izvesti u svemu prema projektu i OTU 2.5. U cijenu ulazi iskop, utovar  materijala u prijevozno sredstvo i transport viška materijala na deponiju.
Obračun radova: 
Obračunava se po kubičnom metru iskopanog i odvezenog materijala na deponiju u sraslom stanju.</t>
  </si>
  <si>
    <t xml:space="preserve">Zatrpavanje rovova i iskopa slivnika kamenim materijalom odgovarajuće kvalitete veličine zrna 0-63 mm. Rad obuhvaća zatrpavanje rova kamenim materijalom te zbijanje po slojevima do zadane zbijenosti.  U jediničnu cijenu je uključen sav rad na zatrpavanju i zbijanju do tražene zbijenosti.
Obračun radova: 
Rad se obračunava po m3 ugrađenog materijala. </t>
  </si>
  <si>
    <t>10.</t>
  </si>
  <si>
    <t>Izrada kompletnog revizijskog okna veličine prema nacrtu a prosjećne svijetle dubine 1,5 m. Zidovi komore i dno su izvedeni iz betona MB-20 debljine 20 cm, a ploča  iz betona MB-30 debljine 15 cm. Podložna ploča je izvedena iz betona MB-10 debljine 10 cm. U obračun su uključeni svi iskopi tj. proširenja rova, prijenosi materijala, ugradnja penjalica i lijevano željeznog poklopca 400 kN te izrada  kinete i zatrpavanje oko okna uz lagano nabijanje. Betonu je potrebno dodati sredstva za vodonepropusnost. Izradu okna uskladiti s izvedbom kanala u pogledu točnih visina ulaza i izlaza. U stijenke okna ugraditi PVC elemente za priključak plastičnih cijevi na okno. Elementi se ugrađuju kod betoniranja. Obračun elemenata je u posebnoj stavci Obračun po komadu kompletno izvedenog okna.</t>
  </si>
  <si>
    <t xml:space="preserve">Izrada zastora pločnika od betonskih opločnika. Za izradu se koriste betonski opločnici  "SAMOBORKA" tip PEGAZ s elementima dimenzija 10x10, 20x10, 20x20, 20x30, 20x10*28,2 i 40x40 cm, debljine 8 cm, shema slaganja po izboru investitora. Površina
opločnika pjeskarena, boja kreativ crvena. Betonski opločnici polažu se u sloj kamene sitneži granulacije 4-8 mm, debljine 3-5 cm. Radovi obuhvaćaju nabavu materijala, prijevoz do mjesta ugradnje, ugradnju, popunjavanje Kompletno postavljenu površinu opločnika zasipati (fugirati) suhim kvarcim pijeskom granulacije 0-1 mm. Pijesak mora uči  u reške, a višak počistiti metlom. Ovaj postupak ponoviti više puta, jer pijesak mora skroz popuniti predviđene reške (fuge). </t>
  </si>
</sst>
</file>

<file path=xl/styles.xml><?xml version="1.0" encoding="utf-8"?>
<styleSheet xmlns="http://schemas.openxmlformats.org/spreadsheetml/2006/main">
  <numFmts count="1">
    <numFmt numFmtId="164" formatCode="General_)"/>
  </numFmts>
  <fonts count="11">
    <font>
      <sz val="11"/>
      <color theme="1"/>
      <name val="Arial"/>
      <family val="2"/>
    </font>
    <font>
      <sz val="11"/>
      <color indexed="8"/>
      <name val="Arial"/>
      <family val="2"/>
      <charset val="238"/>
    </font>
    <font>
      <sz val="11"/>
      <color indexed="8"/>
      <name val="Arial"/>
      <family val="2"/>
      <charset val="238"/>
    </font>
    <font>
      <sz val="10"/>
      <name val="Arial"/>
      <family val="2"/>
      <charset val="238"/>
    </font>
    <font>
      <sz val="11"/>
      <color indexed="8"/>
      <name val="Arial"/>
      <family val="2"/>
      <charset val="238"/>
    </font>
    <font>
      <b/>
      <sz val="11"/>
      <color indexed="8"/>
      <name val="Arial"/>
      <family val="2"/>
      <charset val="238"/>
    </font>
    <font>
      <sz val="11"/>
      <name val="Arial"/>
      <family val="2"/>
      <charset val="238"/>
    </font>
    <font>
      <sz val="10"/>
      <color indexed="8"/>
      <name val="Arial"/>
      <family val="2"/>
      <charset val="238"/>
    </font>
    <font>
      <sz val="10"/>
      <name val="Arial CE"/>
      <family val="2"/>
      <charset val="238"/>
    </font>
    <font>
      <sz val="10"/>
      <name val="Courier"/>
      <charset val="238"/>
    </font>
    <font>
      <sz val="11"/>
      <color theme="1"/>
      <name val="Calibri"/>
      <family val="2"/>
      <charset val="238"/>
      <scheme val="minor"/>
    </font>
  </fonts>
  <fills count="3">
    <fill>
      <patternFill patternType="none"/>
    </fill>
    <fill>
      <patternFill patternType="gray125"/>
    </fill>
    <fill>
      <patternFill patternType="solid">
        <fgColor indexed="4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164" fontId="9" fillId="0" borderId="0"/>
    <xf numFmtId="0" fontId="10" fillId="0" borderId="0"/>
    <xf numFmtId="0" fontId="8" fillId="0" borderId="0"/>
  </cellStyleXfs>
  <cellXfs count="54">
    <xf numFmtId="0" fontId="0" fillId="0" borderId="0" xfId="0"/>
    <xf numFmtId="0" fontId="4" fillId="0" borderId="0" xfId="3" applyFont="1" applyAlignment="1">
      <alignment horizontal="left" vertical="top"/>
    </xf>
    <xf numFmtId="0" fontId="4" fillId="0" borderId="0" xfId="3" applyFont="1"/>
    <xf numFmtId="2" fontId="4" fillId="0" borderId="0" xfId="3" applyNumberFormat="1" applyFont="1"/>
    <xf numFmtId="49" fontId="6" fillId="0" borderId="0" xfId="3" applyNumberFormat="1" applyFont="1" applyBorder="1" applyAlignment="1">
      <alignment horizontal="left" vertical="top"/>
    </xf>
    <xf numFmtId="0" fontId="4" fillId="0" borderId="0" xfId="3" applyFont="1" applyFill="1" applyBorder="1" applyAlignment="1">
      <alignment horizontal="left" vertical="top"/>
    </xf>
    <xf numFmtId="0" fontId="5" fillId="0" borderId="0" xfId="3" applyFont="1" applyFill="1" applyBorder="1" applyAlignment="1">
      <alignment horizontal="left"/>
    </xf>
    <xf numFmtId="0" fontId="4" fillId="0" borderId="0" xfId="3" applyFont="1" applyFill="1" applyBorder="1" applyAlignment="1">
      <alignment horizontal="center"/>
    </xf>
    <xf numFmtId="4" fontId="4" fillId="0" borderId="0" xfId="3" applyNumberFormat="1" applyFont="1" applyFill="1" applyBorder="1" applyAlignment="1">
      <alignment horizontal="right"/>
    </xf>
    <xf numFmtId="0" fontId="5" fillId="2" borderId="1" xfId="3" applyFont="1" applyFill="1" applyBorder="1" applyAlignment="1">
      <alignment horizontal="center" vertical="center"/>
    </xf>
    <xf numFmtId="4" fontId="5" fillId="2" borderId="1" xfId="3" applyNumberFormat="1" applyFont="1" applyFill="1" applyBorder="1" applyAlignment="1">
      <alignment horizontal="center" vertical="center"/>
    </xf>
    <xf numFmtId="0" fontId="0" fillId="0" borderId="0" xfId="0" applyAlignment="1">
      <alignment wrapText="1"/>
    </xf>
    <xf numFmtId="0" fontId="5" fillId="2" borderId="2" xfId="3" applyFont="1" applyFill="1" applyBorder="1" applyAlignment="1">
      <alignment horizontal="left" vertical="top"/>
    </xf>
    <xf numFmtId="0" fontId="5" fillId="2" borderId="3" xfId="3" applyFont="1" applyFill="1" applyBorder="1" applyAlignment="1">
      <alignment horizontal="left"/>
    </xf>
    <xf numFmtId="0" fontId="4" fillId="2" borderId="3" xfId="3" applyFont="1" applyFill="1" applyBorder="1"/>
    <xf numFmtId="2" fontId="4" fillId="2" borderId="4" xfId="3" applyNumberFormat="1" applyFont="1" applyFill="1" applyBorder="1"/>
    <xf numFmtId="2" fontId="5" fillId="2" borderId="1" xfId="3" applyNumberFormat="1" applyFont="1" applyFill="1" applyBorder="1" applyAlignment="1">
      <alignment horizontal="center" vertical="center"/>
    </xf>
    <xf numFmtId="0" fontId="0" fillId="0" borderId="5" xfId="0" applyBorder="1"/>
    <xf numFmtId="0" fontId="0" fillId="0" borderId="0" xfId="0" applyAlignment="1">
      <alignment horizontal="center"/>
    </xf>
    <xf numFmtId="0" fontId="4" fillId="0" borderId="2" xfId="3" applyFont="1" applyBorder="1" applyAlignment="1">
      <alignment horizontal="center" vertical="top" wrapText="1"/>
    </xf>
    <xf numFmtId="0" fontId="4" fillId="0" borderId="0" xfId="3" applyFont="1" applyAlignment="1">
      <alignment horizontal="center"/>
    </xf>
    <xf numFmtId="0" fontId="4" fillId="2" borderId="3" xfId="3" applyFont="1" applyFill="1" applyBorder="1" applyAlignment="1">
      <alignment horizontal="center"/>
    </xf>
    <xf numFmtId="0" fontId="0" fillId="0" borderId="6" xfId="0" applyBorder="1" applyAlignment="1">
      <alignment horizontal="center"/>
    </xf>
    <xf numFmtId="4" fontId="0" fillId="0" borderId="0" xfId="0" applyNumberFormat="1"/>
    <xf numFmtId="4" fontId="4" fillId="0" borderId="0" xfId="3" applyNumberFormat="1" applyFont="1"/>
    <xf numFmtId="4" fontId="4" fillId="2" borderId="3" xfId="3" applyNumberFormat="1" applyFont="1" applyFill="1" applyBorder="1"/>
    <xf numFmtId="4" fontId="4" fillId="2" borderId="4" xfId="3" applyNumberFormat="1" applyFont="1" applyFill="1" applyBorder="1"/>
    <xf numFmtId="4" fontId="0" fillId="0" borderId="6" xfId="0" applyNumberFormat="1" applyBorder="1"/>
    <xf numFmtId="0" fontId="0" fillId="0" borderId="6" xfId="0" applyBorder="1"/>
    <xf numFmtId="4" fontId="0" fillId="0" borderId="0" xfId="0" applyNumberFormat="1" applyAlignment="1">
      <alignment horizontal="right"/>
    </xf>
    <xf numFmtId="0" fontId="2" fillId="0" borderId="0" xfId="3" applyFont="1"/>
    <xf numFmtId="0" fontId="1" fillId="0" borderId="0" xfId="0" applyFont="1" applyAlignment="1">
      <alignment horizontal="center"/>
    </xf>
    <xf numFmtId="4" fontId="1" fillId="0" borderId="0" xfId="0" applyNumberFormat="1" applyFont="1"/>
    <xf numFmtId="0" fontId="1" fillId="0" borderId="0" xfId="0" applyFont="1"/>
    <xf numFmtId="1" fontId="6" fillId="0" borderId="0" xfId="0" applyNumberFormat="1" applyFont="1" applyFill="1" applyBorder="1" applyAlignment="1">
      <alignment horizontal="center" vertical="top" wrapText="1"/>
    </xf>
    <xf numFmtId="2" fontId="6" fillId="0" borderId="0" xfId="0" applyNumberFormat="1" applyFont="1" applyBorder="1" applyAlignment="1" applyProtection="1">
      <alignment horizontal="left" vertical="top" wrapText="1"/>
      <protection locked="0"/>
    </xf>
    <xf numFmtId="0" fontId="6" fillId="0" borderId="0" xfId="0" applyFont="1" applyFill="1" applyBorder="1" applyAlignment="1">
      <alignment horizontal="left" vertical="top" wrapText="1"/>
    </xf>
    <xf numFmtId="49" fontId="0" fillId="0" borderId="0" xfId="0" applyNumberFormat="1" applyAlignment="1">
      <alignment wrapText="1"/>
    </xf>
    <xf numFmtId="0" fontId="5" fillId="2" borderId="3" xfId="3" applyFont="1" applyFill="1" applyBorder="1" applyAlignment="1">
      <alignment horizontal="right"/>
    </xf>
    <xf numFmtId="0" fontId="0" fillId="0" borderId="0" xfId="0" applyBorder="1"/>
    <xf numFmtId="0" fontId="0" fillId="0" borderId="0" xfId="0" applyBorder="1" applyAlignment="1">
      <alignment horizontal="center"/>
    </xf>
    <xf numFmtId="4" fontId="0" fillId="0" borderId="0" xfId="0" applyNumberFormat="1" applyBorder="1"/>
    <xf numFmtId="4" fontId="0" fillId="0" borderId="0"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right" wrapText="1"/>
    </xf>
    <xf numFmtId="4" fontId="5" fillId="0" borderId="3" xfId="3" applyNumberFormat="1" applyFont="1" applyBorder="1" applyAlignment="1">
      <alignment horizontal="center" vertical="center" wrapText="1"/>
    </xf>
    <xf numFmtId="4" fontId="5" fillId="0" borderId="3" xfId="3" applyNumberFormat="1" applyFont="1" applyBorder="1" applyAlignment="1">
      <alignment horizontal="center" vertical="center"/>
    </xf>
    <xf numFmtId="4" fontId="5" fillId="0" borderId="4" xfId="3" applyNumberFormat="1" applyFont="1" applyBorder="1" applyAlignment="1">
      <alignment horizontal="center" vertical="center"/>
    </xf>
    <xf numFmtId="4" fontId="5" fillId="2" borderId="3" xfId="3" applyNumberFormat="1" applyFont="1" applyFill="1" applyBorder="1" applyAlignment="1">
      <alignment horizontal="right"/>
    </xf>
    <xf numFmtId="0" fontId="5" fillId="2" borderId="4" xfId="3" applyFont="1" applyFill="1" applyBorder="1" applyAlignment="1">
      <alignment horizontal="right"/>
    </xf>
    <xf numFmtId="4" fontId="5" fillId="2" borderId="4" xfId="3" applyNumberFormat="1" applyFont="1" applyFill="1" applyBorder="1" applyAlignment="1">
      <alignment horizontal="right"/>
    </xf>
    <xf numFmtId="4" fontId="0" fillId="0" borderId="0" xfId="0" applyNumberFormat="1" applyBorder="1" applyAlignment="1">
      <alignment horizontal="right"/>
    </xf>
    <xf numFmtId="4" fontId="0" fillId="0" borderId="6" xfId="0" applyNumberFormat="1" applyBorder="1" applyAlignment="1">
      <alignment horizontal="right"/>
    </xf>
    <xf numFmtId="4" fontId="0" fillId="0" borderId="7" xfId="0" applyNumberFormat="1" applyBorder="1" applyAlignment="1">
      <alignment horizontal="right"/>
    </xf>
  </cellXfs>
  <cellStyles count="5">
    <cellStyle name="Normal 2" xfId="1"/>
    <cellStyle name="Normal 2 2" xfId="2"/>
    <cellStyle name="Normal 3" xfId="3"/>
    <cellStyle name="Normal 4" xfId="4"/>
    <cellStyle name="Obično"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657225</xdr:colOff>
      <xdr:row>0</xdr:row>
      <xdr:rowOff>619125</xdr:rowOff>
    </xdr:to>
    <xdr:pic>
      <xdr:nvPicPr>
        <xdr:cNvPr id="2049"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9055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647700</xdr:colOff>
      <xdr:row>0</xdr:row>
      <xdr:rowOff>647700</xdr:rowOff>
    </xdr:to>
    <xdr:pic>
      <xdr:nvPicPr>
        <xdr:cNvPr id="3073"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81025"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647700</xdr:colOff>
      <xdr:row>0</xdr:row>
      <xdr:rowOff>647700</xdr:rowOff>
    </xdr:to>
    <xdr:pic>
      <xdr:nvPicPr>
        <xdr:cNvPr id="4097"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8102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647700</xdr:colOff>
      <xdr:row>0</xdr:row>
      <xdr:rowOff>647700</xdr:rowOff>
    </xdr:to>
    <xdr:pic>
      <xdr:nvPicPr>
        <xdr:cNvPr id="5121"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81025"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647700</xdr:colOff>
      <xdr:row>0</xdr:row>
      <xdr:rowOff>647700</xdr:rowOff>
    </xdr:to>
    <xdr:pic>
      <xdr:nvPicPr>
        <xdr:cNvPr id="6145"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81025"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2</xdr:col>
      <xdr:colOff>647700</xdr:colOff>
      <xdr:row>0</xdr:row>
      <xdr:rowOff>647700</xdr:rowOff>
    </xdr:to>
    <xdr:pic>
      <xdr:nvPicPr>
        <xdr:cNvPr id="7169" name="Picture 1"/>
        <xdr:cNvPicPr>
          <a:picLocks noChangeAspect="1"/>
        </xdr:cNvPicPr>
      </xdr:nvPicPr>
      <xdr:blipFill>
        <a:blip xmlns:r="http://schemas.openxmlformats.org/officeDocument/2006/relationships" r:embed="rId1" cstate="print"/>
        <a:srcRect/>
        <a:stretch>
          <a:fillRect/>
        </a:stretch>
      </xdr:blipFill>
      <xdr:spPr bwMode="auto">
        <a:xfrm>
          <a:off x="3438525" y="28575"/>
          <a:ext cx="58102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xdr:colOff>
      <xdr:row>0</xdr:row>
      <xdr:rowOff>76200</xdr:rowOff>
    </xdr:from>
    <xdr:to>
      <xdr:col>2</xdr:col>
      <xdr:colOff>609600</xdr:colOff>
      <xdr:row>0</xdr:row>
      <xdr:rowOff>590550</xdr:rowOff>
    </xdr:to>
    <xdr:pic>
      <xdr:nvPicPr>
        <xdr:cNvPr id="8193" name="Picture 1"/>
        <xdr:cNvPicPr>
          <a:picLocks noChangeAspect="1"/>
        </xdr:cNvPicPr>
      </xdr:nvPicPr>
      <xdr:blipFill>
        <a:blip xmlns:r="http://schemas.openxmlformats.org/officeDocument/2006/relationships" r:embed="rId1" cstate="print"/>
        <a:srcRect/>
        <a:stretch>
          <a:fillRect/>
        </a:stretch>
      </xdr:blipFill>
      <xdr:spPr bwMode="auto">
        <a:xfrm>
          <a:off x="3429000" y="76200"/>
          <a:ext cx="552450" cy="514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xdr:colOff>
      <xdr:row>0</xdr:row>
      <xdr:rowOff>19050</xdr:rowOff>
    </xdr:from>
    <xdr:to>
      <xdr:col>3</xdr:col>
      <xdr:colOff>0</xdr:colOff>
      <xdr:row>0</xdr:row>
      <xdr:rowOff>638175</xdr:rowOff>
    </xdr:to>
    <xdr:pic>
      <xdr:nvPicPr>
        <xdr:cNvPr id="1025" name="Picture 1"/>
        <xdr:cNvPicPr>
          <a:picLocks noChangeAspect="1"/>
        </xdr:cNvPicPr>
      </xdr:nvPicPr>
      <xdr:blipFill>
        <a:blip xmlns:r="http://schemas.openxmlformats.org/officeDocument/2006/relationships" r:embed="rId1" cstate="print"/>
        <a:srcRect/>
        <a:stretch>
          <a:fillRect/>
        </a:stretch>
      </xdr:blipFill>
      <xdr:spPr bwMode="auto">
        <a:xfrm>
          <a:off x="3409950" y="19050"/>
          <a:ext cx="64770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54"/>
  <sheetViews>
    <sheetView tabSelected="1" view="pageBreakPreview" zoomScale="78" zoomScaleNormal="100" zoomScaleSheetLayoutView="78" workbookViewId="0">
      <selection activeCell="A50" sqref="A50"/>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6</v>
      </c>
      <c r="B7" s="13" t="s">
        <v>46</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1.25">
      <c r="A18"/>
      <c r="B18" s="11" t="s">
        <v>32</v>
      </c>
      <c r="C18" s="18"/>
    </row>
    <row r="19" spans="1:6" s="23" customFormat="1" ht="42.75">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s="23" customFormat="1">
      <c r="A23"/>
      <c r="B23" s="11" t="s">
        <v>34</v>
      </c>
      <c r="C23" s="18"/>
    </row>
    <row r="24" spans="1:6" s="23" customFormat="1" ht="57">
      <c r="A24"/>
      <c r="B24" s="11" t="s">
        <v>35</v>
      </c>
      <c r="C24" s="18"/>
    </row>
    <row r="25" spans="1:6" s="23" customFormat="1" ht="28.5">
      <c r="A25"/>
      <c r="B25" s="11" t="s">
        <v>36</v>
      </c>
      <c r="C25" s="18"/>
    </row>
    <row r="26" spans="1:6" s="23" customFormat="1" ht="28.5">
      <c r="A26"/>
      <c r="B26" s="11" t="s">
        <v>37</v>
      </c>
      <c r="C26" s="18"/>
    </row>
    <row r="27" spans="1:6" s="23" customFormat="1" ht="28.5">
      <c r="A27"/>
      <c r="B27" s="11" t="s">
        <v>38</v>
      </c>
      <c r="C27" s="18"/>
    </row>
    <row r="28" spans="1:6" s="23" customFormat="1" ht="42.75">
      <c r="A28"/>
      <c r="B28" s="11" t="s">
        <v>39</v>
      </c>
      <c r="C28" s="18"/>
    </row>
    <row r="29" spans="1:6" ht="42.75">
      <c r="A29" t="s">
        <v>6</v>
      </c>
      <c r="B29" s="11" t="s">
        <v>40</v>
      </c>
      <c r="C29" s="18" t="s">
        <v>18</v>
      </c>
      <c r="D29" s="23">
        <v>1</v>
      </c>
      <c r="F29" s="23">
        <f>ROUNDUP(D29*E29,2)</f>
        <v>0</v>
      </c>
    </row>
    <row r="30" spans="1:6" s="23" customFormat="1">
      <c r="A30"/>
      <c r="B30"/>
      <c r="C30" s="18"/>
    </row>
    <row r="31" spans="1:6" ht="99.75">
      <c r="A31" t="s">
        <v>7</v>
      </c>
      <c r="B31" s="11" t="s">
        <v>41</v>
      </c>
    </row>
    <row r="32" spans="1:6">
      <c r="B32" s="11" t="s">
        <v>48</v>
      </c>
      <c r="C32" s="18" t="s">
        <v>16</v>
      </c>
      <c r="D32" s="23">
        <v>11</v>
      </c>
      <c r="F32" s="23">
        <f>ROUNDUP(D32*E32,2)</f>
        <v>0</v>
      </c>
    </row>
    <row r="33" spans="1:6">
      <c r="B33" s="11" t="s">
        <v>49</v>
      </c>
      <c r="C33" s="18" t="s">
        <v>16</v>
      </c>
      <c r="D33" s="23">
        <v>12</v>
      </c>
      <c r="F33" s="23">
        <f>ROUNDUP(D33*E33,2)</f>
        <v>0</v>
      </c>
    </row>
    <row r="34" spans="1:6" s="23" customFormat="1">
      <c r="A34"/>
      <c r="B34"/>
      <c r="C34" s="18"/>
    </row>
    <row r="35" spans="1:6" ht="90" customHeight="1">
      <c r="A35" t="s">
        <v>9</v>
      </c>
      <c r="B35" s="11" t="s">
        <v>42</v>
      </c>
      <c r="C35" s="18" t="s">
        <v>15</v>
      </c>
      <c r="D35" s="23">
        <v>36</v>
      </c>
      <c r="F35" s="23">
        <f>ROUNDUP(D35*E35,2)</f>
        <v>0</v>
      </c>
    </row>
    <row r="36" spans="1:6" s="23" customFormat="1">
      <c r="A36"/>
      <c r="B36"/>
      <c r="C36" s="18"/>
    </row>
    <row r="37" spans="1:6" ht="114">
      <c r="A37" t="s">
        <v>10</v>
      </c>
      <c r="B37" s="11" t="s">
        <v>43</v>
      </c>
      <c r="C37" s="18" t="s">
        <v>15</v>
      </c>
      <c r="D37" s="23">
        <v>54</v>
      </c>
      <c r="F37" s="23">
        <f>ROUNDUP(D37*E37,2)</f>
        <v>0</v>
      </c>
    </row>
    <row r="38" spans="1:6" s="23" customFormat="1">
      <c r="A38"/>
      <c r="B38"/>
      <c r="C38" s="18"/>
    </row>
    <row r="39" spans="1:6" ht="121.5" customHeight="1">
      <c r="A39" t="s">
        <v>11</v>
      </c>
      <c r="B39" s="11" t="s">
        <v>44</v>
      </c>
      <c r="C39" s="18" t="s">
        <v>17</v>
      </c>
      <c r="D39" s="23">
        <v>4</v>
      </c>
      <c r="F39" s="23">
        <f>ROUNDUP(D39*E39,2)</f>
        <v>0</v>
      </c>
    </row>
    <row r="40" spans="1:6" s="23" customFormat="1">
      <c r="A40"/>
      <c r="B40"/>
      <c r="C40" s="18"/>
    </row>
    <row r="41" spans="1:6" s="23" customFormat="1" ht="42.75">
      <c r="A41" t="s">
        <v>12</v>
      </c>
      <c r="B41" s="11" t="s">
        <v>50</v>
      </c>
      <c r="C41" s="18" t="s">
        <v>18</v>
      </c>
      <c r="D41" s="23">
        <v>1</v>
      </c>
      <c r="F41" s="23">
        <f>ROUNDUP(D41*E41,2)</f>
        <v>0</v>
      </c>
    </row>
    <row r="42" spans="1:6">
      <c r="B42" s="11"/>
    </row>
    <row r="43" spans="1:6" s="23" customFormat="1" ht="57">
      <c r="A43" t="s">
        <v>13</v>
      </c>
      <c r="B43" s="11" t="s">
        <v>51</v>
      </c>
      <c r="C43" s="18" t="s">
        <v>18</v>
      </c>
      <c r="D43" s="23">
        <v>1</v>
      </c>
      <c r="F43" s="23">
        <f>ROUNDUP(D43*E43,2)</f>
        <v>0</v>
      </c>
    </row>
    <row r="44" spans="1:6">
      <c r="B44" s="11"/>
    </row>
    <row r="45" spans="1:6" s="23" customFormat="1" ht="160.5" customHeight="1">
      <c r="A45" t="s">
        <v>14</v>
      </c>
      <c r="B45" s="11" t="s">
        <v>58</v>
      </c>
      <c r="C45" s="18" t="s">
        <v>15</v>
      </c>
      <c r="D45" s="23">
        <v>2.4</v>
      </c>
      <c r="F45" s="23">
        <f>ROUNDUP(D45*E45,2)</f>
        <v>0</v>
      </c>
    </row>
    <row r="46" spans="1:6">
      <c r="B46" s="11"/>
    </row>
    <row r="47" spans="1:6" ht="71.25">
      <c r="A47" t="s">
        <v>104</v>
      </c>
      <c r="B47" s="11" t="s">
        <v>140</v>
      </c>
      <c r="C47" s="18" t="s">
        <v>16</v>
      </c>
      <c r="D47" s="23">
        <v>20</v>
      </c>
      <c r="F47" s="23">
        <f>ROUNDUP(D47*E47,2)</f>
        <v>0</v>
      </c>
    </row>
    <row r="48" spans="1:6">
      <c r="B48" s="11"/>
    </row>
    <row r="49" spans="1:6" ht="28.5">
      <c r="A49" t="s">
        <v>144</v>
      </c>
      <c r="B49" s="11" t="s">
        <v>105</v>
      </c>
    </row>
    <row r="50" spans="1:6">
      <c r="B50" t="s">
        <v>106</v>
      </c>
      <c r="C50" s="18" t="s">
        <v>107</v>
      </c>
      <c r="D50" s="23">
        <v>25</v>
      </c>
      <c r="F50" s="23">
        <f>ROUNDUP(D50*E50,2)</f>
        <v>0</v>
      </c>
    </row>
    <row r="51" spans="1:6">
      <c r="B51" t="s">
        <v>108</v>
      </c>
      <c r="C51" s="18" t="s">
        <v>107</v>
      </c>
      <c r="D51" s="23">
        <v>25</v>
      </c>
      <c r="F51" s="23">
        <f>ROUNDUP(D51*E51,2)</f>
        <v>0</v>
      </c>
    </row>
    <row r="52" spans="1:6">
      <c r="B52" t="s">
        <v>109</v>
      </c>
      <c r="C52" s="18" t="s">
        <v>107</v>
      </c>
      <c r="D52" s="23">
        <v>25</v>
      </c>
      <c r="F52" s="23">
        <f>ROUNDUP(D52*E52,2)</f>
        <v>0</v>
      </c>
    </row>
    <row r="53" spans="1:6" ht="15" thickBot="1"/>
    <row r="54" spans="1:6" ht="15.75" thickBot="1">
      <c r="A54" s="12"/>
      <c r="B54" s="38" t="s">
        <v>114</v>
      </c>
      <c r="C54" s="14"/>
      <c r="D54" s="14"/>
      <c r="E54" s="48">
        <f>SUM(F29:F52)</f>
        <v>0</v>
      </c>
      <c r="F54" s="49"/>
    </row>
  </sheetData>
  <mergeCells count="2">
    <mergeCell ref="D1:F1"/>
    <mergeCell ref="E54:F54"/>
  </mergeCells>
  <phoneticPr fontId="0" type="noConversion"/>
  <pageMargins left="0.7" right="0.7" top="0.75" bottom="0.75" header="0.3" footer="0.3"/>
  <pageSetup paperSize="9" orientation="portrait" r:id="rId1"/>
  <rowBreaks count="1" manualBreakCount="1">
    <brk id="19" max="5" man="1"/>
  </rowBreaks>
  <drawing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Normal="100" zoomScaleSheetLayoutView="78" workbookViewId="0">
      <selection activeCell="A45" sqref="A45"/>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7</v>
      </c>
      <c r="B7" s="13" t="s">
        <v>47</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1.25">
      <c r="A18"/>
      <c r="B18" s="11" t="s">
        <v>32</v>
      </c>
      <c r="C18" s="18"/>
    </row>
    <row r="19" spans="1:6" s="23" customFormat="1" ht="42.75">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ht="285">
      <c r="A23" t="s">
        <v>6</v>
      </c>
      <c r="B23" s="11" t="s">
        <v>53</v>
      </c>
      <c r="C23" s="18" t="s">
        <v>8</v>
      </c>
      <c r="D23" s="23">
        <v>200</v>
      </c>
      <c r="F23" s="23">
        <f>ROUNDUP(D23*E23,2)</f>
        <v>0</v>
      </c>
    </row>
    <row r="24" spans="1:6" s="23" customFormat="1">
      <c r="A24"/>
      <c r="B24"/>
      <c r="C24" s="18"/>
    </row>
    <row r="25" spans="1:6" s="23" customFormat="1" ht="185.25">
      <c r="A25" t="s">
        <v>7</v>
      </c>
      <c r="B25" s="11" t="s">
        <v>141</v>
      </c>
      <c r="C25" s="18" t="s">
        <v>8</v>
      </c>
      <c r="D25" s="23">
        <v>200</v>
      </c>
      <c r="F25" s="23">
        <f>ROUNDUP(D25*E25,2)</f>
        <v>0</v>
      </c>
    </row>
    <row r="26" spans="1:6" s="23" customFormat="1">
      <c r="A26"/>
      <c r="B26"/>
      <c r="C26" s="18"/>
    </row>
    <row r="27" spans="1:6" ht="285">
      <c r="A27" t="s">
        <v>9</v>
      </c>
      <c r="B27" s="11" t="s">
        <v>57</v>
      </c>
      <c r="C27" s="18" t="s">
        <v>15</v>
      </c>
      <c r="D27" s="23">
        <v>80</v>
      </c>
      <c r="F27" s="23">
        <f>ROUNDUP(D27*E27,2)</f>
        <v>0</v>
      </c>
    </row>
    <row r="28" spans="1:6">
      <c r="B28" s="11"/>
    </row>
    <row r="29" spans="1:6" ht="156.75">
      <c r="A29" t="s">
        <v>10</v>
      </c>
      <c r="B29" s="11" t="s">
        <v>142</v>
      </c>
      <c r="C29" s="18" t="s">
        <v>15</v>
      </c>
      <c r="D29" s="23">
        <v>6</v>
      </c>
      <c r="F29" s="23">
        <f>ROUNDUP(D29*E29,2)</f>
        <v>0</v>
      </c>
    </row>
    <row r="30" spans="1:6" s="23" customFormat="1">
      <c r="A30"/>
      <c r="B30"/>
      <c r="C30" s="18"/>
    </row>
    <row r="31" spans="1:6" ht="163.5" customHeight="1">
      <c r="A31" t="s">
        <v>11</v>
      </c>
      <c r="B31" s="11" t="s">
        <v>54</v>
      </c>
    </row>
    <row r="32" spans="1:6" s="23" customFormat="1">
      <c r="A32"/>
      <c r="B32" t="s">
        <v>55</v>
      </c>
      <c r="C32" s="18" t="s">
        <v>15</v>
      </c>
      <c r="D32" s="23">
        <v>15</v>
      </c>
      <c r="F32" s="23">
        <f>ROUNDUP(D32*E32,2)</f>
        <v>0</v>
      </c>
    </row>
    <row r="33" spans="1:6" s="23" customFormat="1">
      <c r="A33"/>
      <c r="B33" s="11" t="s">
        <v>56</v>
      </c>
      <c r="C33" s="18" t="s">
        <v>15</v>
      </c>
      <c r="D33" s="23">
        <v>6</v>
      </c>
      <c r="F33" s="23">
        <f>ROUNDUP(D33*E33,2)</f>
        <v>0</v>
      </c>
    </row>
    <row r="34" spans="1:6" s="23" customFormat="1">
      <c r="A34"/>
      <c r="B34"/>
      <c r="C34" s="18"/>
    </row>
    <row r="35" spans="1:6" ht="156.75">
      <c r="A35" t="s">
        <v>12</v>
      </c>
      <c r="B35" s="11" t="s">
        <v>69</v>
      </c>
    </row>
    <row r="36" spans="1:6">
      <c r="B36" t="s">
        <v>55</v>
      </c>
      <c r="C36" s="18" t="s">
        <v>15</v>
      </c>
      <c r="D36" s="23">
        <v>6</v>
      </c>
      <c r="F36" s="23">
        <f>ROUNDUP(D36*E36,2)</f>
        <v>0</v>
      </c>
    </row>
    <row r="37" spans="1:6">
      <c r="B37" s="11" t="s">
        <v>56</v>
      </c>
      <c r="C37" s="18" t="s">
        <v>15</v>
      </c>
      <c r="D37" s="23">
        <v>3</v>
      </c>
      <c r="F37" s="23">
        <f>ROUNDUP(D37*E37,2)</f>
        <v>0</v>
      </c>
    </row>
    <row r="39" spans="1:6" ht="171">
      <c r="A39" t="s">
        <v>13</v>
      </c>
      <c r="B39" s="11" t="s">
        <v>139</v>
      </c>
    </row>
    <row r="40" spans="1:6">
      <c r="B40" t="s">
        <v>55</v>
      </c>
      <c r="C40" s="18" t="s">
        <v>15</v>
      </c>
      <c r="D40" s="23">
        <v>7</v>
      </c>
      <c r="F40" s="23">
        <f>ROUNDUP(D40*E40,2)</f>
        <v>0</v>
      </c>
    </row>
    <row r="41" spans="1:6">
      <c r="B41" s="11" t="s">
        <v>56</v>
      </c>
      <c r="C41" s="18" t="s">
        <v>15</v>
      </c>
      <c r="D41" s="23">
        <v>4</v>
      </c>
      <c r="F41" s="23">
        <f>ROUNDUP(D41*E41,2)</f>
        <v>0</v>
      </c>
    </row>
    <row r="43" spans="1:6" ht="286.5" customHeight="1">
      <c r="A43" t="s">
        <v>14</v>
      </c>
      <c r="B43" s="11" t="s">
        <v>91</v>
      </c>
      <c r="C43" s="18" t="s">
        <v>15</v>
      </c>
      <c r="D43" s="23">
        <v>15</v>
      </c>
      <c r="F43" s="23">
        <f>ROUNDUP(D43*E43,2)</f>
        <v>0</v>
      </c>
    </row>
    <row r="45" spans="1:6" ht="135" customHeight="1">
      <c r="A45" t="s">
        <v>104</v>
      </c>
      <c r="B45" s="11" t="s">
        <v>143</v>
      </c>
      <c r="C45" s="18" t="s">
        <v>15</v>
      </c>
      <c r="D45" s="23">
        <v>26</v>
      </c>
      <c r="F45" s="23">
        <f>ROUNDUP(D45*E45,2)</f>
        <v>0</v>
      </c>
    </row>
    <row r="46" spans="1:6" ht="15" thickBot="1"/>
    <row r="47" spans="1:6" ht="15.75" thickBot="1">
      <c r="A47" s="12"/>
      <c r="B47" s="38" t="s">
        <v>115</v>
      </c>
      <c r="C47" s="14"/>
      <c r="D47" s="14"/>
      <c r="E47" s="48">
        <f>SUM(F23:F45)</f>
        <v>0</v>
      </c>
      <c r="F47" s="49"/>
    </row>
  </sheetData>
  <mergeCells count="2">
    <mergeCell ref="D1:F1"/>
    <mergeCell ref="E47:F47"/>
  </mergeCells>
  <phoneticPr fontId="0" type="noConversion"/>
  <pageMargins left="0.7" right="0.7" top="0.75" bottom="0.75" header="0.3" footer="0.3"/>
  <pageSetup paperSize="9" orientation="portrait" r:id="rId1"/>
  <rowBreaks count="1" manualBreakCount="1">
    <brk id="19" max="5" man="1"/>
  </rowBreaks>
  <drawing r:id="rId2"/>
</worksheet>
</file>

<file path=xl/worksheets/sheet3.xml><?xml version="1.0" encoding="utf-8"?>
<worksheet xmlns="http://schemas.openxmlformats.org/spreadsheetml/2006/main" xmlns:r="http://schemas.openxmlformats.org/officeDocument/2006/relationships">
  <dimension ref="A1:F31"/>
  <sheetViews>
    <sheetView view="pageBreakPreview" zoomScaleNormal="100" zoomScaleSheetLayoutView="78" workbookViewId="0">
      <selection activeCell="B7" sqref="B7"/>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9</v>
      </c>
      <c r="B7" s="13" t="s">
        <v>113</v>
      </c>
      <c r="C7" s="14"/>
      <c r="D7" s="14"/>
      <c r="E7" s="14"/>
      <c r="F7" s="15"/>
    </row>
    <row r="9" spans="1:6">
      <c r="B9" s="11" t="s">
        <v>33</v>
      </c>
    </row>
    <row r="10" spans="1:6">
      <c r="B10" s="11"/>
    </row>
    <row r="11" spans="1:6" s="33" customFormat="1" ht="42.75">
      <c r="A11" s="34"/>
      <c r="B11" s="35" t="s">
        <v>61</v>
      </c>
      <c r="C11" s="31"/>
      <c r="D11" s="32"/>
      <c r="E11" s="32"/>
      <c r="F11" s="32"/>
    </row>
    <row r="12" spans="1:6" s="33" customFormat="1" ht="42.75">
      <c r="A12" s="34"/>
      <c r="B12" s="35" t="s">
        <v>62</v>
      </c>
      <c r="C12" s="31"/>
      <c r="D12" s="32"/>
      <c r="E12" s="32"/>
      <c r="F12" s="32"/>
    </row>
    <row r="13" spans="1:6" s="33" customFormat="1" ht="42.75">
      <c r="A13" s="34"/>
      <c r="B13" s="36" t="s">
        <v>133</v>
      </c>
      <c r="C13" s="31"/>
      <c r="D13" s="32"/>
      <c r="E13" s="32"/>
      <c r="F13" s="32"/>
    </row>
    <row r="14" spans="1:6" s="33" customFormat="1" ht="142.5">
      <c r="A14" s="34"/>
      <c r="B14" s="36" t="s">
        <v>63</v>
      </c>
      <c r="C14" s="31"/>
      <c r="D14" s="32"/>
      <c r="E14" s="32"/>
      <c r="F14" s="32"/>
    </row>
    <row r="15" spans="1:6" s="33" customFormat="1" ht="57">
      <c r="A15" s="34"/>
      <c r="B15" s="36" t="s">
        <v>64</v>
      </c>
      <c r="C15" s="31"/>
      <c r="D15" s="32"/>
      <c r="E15" s="32"/>
      <c r="F15" s="32"/>
    </row>
    <row r="16" spans="1:6" s="33" customFormat="1" ht="71.25">
      <c r="A16" s="34"/>
      <c r="B16" s="36" t="s">
        <v>65</v>
      </c>
      <c r="C16" s="31"/>
      <c r="D16" s="32"/>
      <c r="E16" s="32"/>
      <c r="F16" s="32"/>
    </row>
    <row r="17" spans="1:6" s="33" customFormat="1" ht="57">
      <c r="A17" s="34"/>
      <c r="B17" s="36" t="s">
        <v>66</v>
      </c>
      <c r="C17" s="31"/>
      <c r="D17" s="32"/>
      <c r="E17" s="32"/>
      <c r="F17" s="32"/>
    </row>
    <row r="18" spans="1:6" s="33" customFormat="1">
      <c r="A18" s="34"/>
      <c r="B18" s="36" t="s">
        <v>67</v>
      </c>
      <c r="C18" s="31"/>
      <c r="D18" s="32"/>
      <c r="E18" s="32"/>
      <c r="F18" s="32"/>
    </row>
    <row r="19" spans="1:6" s="33" customFormat="1" ht="42.75">
      <c r="A19" s="34"/>
      <c r="B19" s="36" t="s">
        <v>68</v>
      </c>
      <c r="C19" s="31"/>
      <c r="D19" s="32"/>
      <c r="E19" s="32"/>
      <c r="F19" s="32"/>
    </row>
    <row r="20" spans="1:6" s="23" customFormat="1" ht="42.75">
      <c r="A20"/>
      <c r="B20" s="11" t="s">
        <v>52</v>
      </c>
      <c r="C20" s="18"/>
    </row>
    <row r="21" spans="1:6" s="23" customFormat="1">
      <c r="A21"/>
      <c r="B21" s="11"/>
      <c r="C21" s="18"/>
    </row>
    <row r="22" spans="1:6" ht="15">
      <c r="A22" s="9" t="s">
        <v>0</v>
      </c>
      <c r="B22" s="9" t="s">
        <v>1</v>
      </c>
      <c r="C22" s="9" t="s">
        <v>2</v>
      </c>
      <c r="D22" s="10" t="s">
        <v>3</v>
      </c>
      <c r="E22" s="10" t="s">
        <v>4</v>
      </c>
      <c r="F22" s="16" t="s">
        <v>5</v>
      </c>
    </row>
    <row r="23" spans="1:6" s="23" customFormat="1">
      <c r="A23"/>
      <c r="B23"/>
      <c r="C23" s="18"/>
    </row>
    <row r="24" spans="1:6" ht="57">
      <c r="A24" t="s">
        <v>6</v>
      </c>
      <c r="B24" s="11" t="s">
        <v>117</v>
      </c>
      <c r="C24" s="18" t="s">
        <v>59</v>
      </c>
      <c r="D24" s="23">
        <v>70</v>
      </c>
      <c r="F24" s="23">
        <f>ROUNDUP(D24*E24,2)</f>
        <v>0</v>
      </c>
    </row>
    <row r="26" spans="1:6" ht="42.75">
      <c r="A26" t="s">
        <v>7</v>
      </c>
      <c r="B26" s="11" t="s">
        <v>60</v>
      </c>
      <c r="C26" s="18" t="s">
        <v>17</v>
      </c>
      <c r="D26" s="23">
        <v>6</v>
      </c>
      <c r="F26" s="23">
        <f>ROUNDUP(D26*E26,2)</f>
        <v>0</v>
      </c>
    </row>
    <row r="28" spans="1:6">
      <c r="B28" t="s">
        <v>112</v>
      </c>
    </row>
    <row r="29" spans="1:6">
      <c r="A29" t="s">
        <v>110</v>
      </c>
      <c r="B29" t="s">
        <v>111</v>
      </c>
      <c r="C29" s="18" t="s">
        <v>18</v>
      </c>
      <c r="D29" s="23">
        <v>1</v>
      </c>
      <c r="F29" s="23">
        <f>ROUNDUP(D29*E29,2)</f>
        <v>0</v>
      </c>
    </row>
    <row r="30" spans="1:6" ht="15" thickBot="1"/>
    <row r="31" spans="1:6" ht="15.75" thickBot="1">
      <c r="A31" s="12"/>
      <c r="B31" s="38" t="s">
        <v>116</v>
      </c>
      <c r="C31" s="14"/>
      <c r="D31" s="14"/>
      <c r="E31" s="48">
        <f>SUM(F24:F29)</f>
        <v>0</v>
      </c>
      <c r="F31" s="49"/>
    </row>
  </sheetData>
  <mergeCells count="2">
    <mergeCell ref="D1:F1"/>
    <mergeCell ref="E31:F31"/>
  </mergeCells>
  <phoneticPr fontId="0"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F40"/>
  <sheetViews>
    <sheetView view="pageBreakPreview" zoomScaleNormal="100" zoomScaleSheetLayoutView="78" workbookViewId="0">
      <selection activeCell="D25" sqref="D25"/>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10</v>
      </c>
      <c r="B7" s="13" t="s">
        <v>118</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1.25">
      <c r="A18"/>
      <c r="B18" s="11" t="s">
        <v>32</v>
      </c>
      <c r="C18" s="18"/>
    </row>
    <row r="19" spans="1:6" s="23" customFormat="1" ht="42.75">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s="23" customFormat="1" ht="342">
      <c r="A23" t="s">
        <v>6</v>
      </c>
      <c r="B23" s="11" t="s">
        <v>45</v>
      </c>
      <c r="C23" s="18" t="s">
        <v>17</v>
      </c>
      <c r="D23" s="23">
        <v>4</v>
      </c>
      <c r="F23" s="23">
        <f>ROUNDUP(D23*E23,2)</f>
        <v>0</v>
      </c>
    </row>
    <row r="25" spans="1:6" ht="251.25" customHeight="1">
      <c r="A25" t="s">
        <v>7</v>
      </c>
      <c r="B25" s="11" t="s">
        <v>145</v>
      </c>
    </row>
    <row r="26" spans="1:6">
      <c r="B26" t="s">
        <v>81</v>
      </c>
      <c r="C26" s="18" t="s">
        <v>17</v>
      </c>
      <c r="D26" s="23">
        <v>2</v>
      </c>
      <c r="F26" s="23">
        <f>ROUNDUP(D26*E26,2)</f>
        <v>0</v>
      </c>
    </row>
    <row r="28" spans="1:6" ht="301.5" customHeight="1">
      <c r="A28" t="s">
        <v>9</v>
      </c>
      <c r="B28" s="11" t="s">
        <v>84</v>
      </c>
      <c r="C28" s="18" t="s">
        <v>18</v>
      </c>
      <c r="D28" s="23">
        <v>3</v>
      </c>
      <c r="F28" s="23">
        <f>ROUNDUP(D28*E28,2)</f>
        <v>0</v>
      </c>
    </row>
    <row r="30" spans="1:6" ht="228">
      <c r="A30" t="s">
        <v>82</v>
      </c>
      <c r="B30" s="11" t="s">
        <v>83</v>
      </c>
      <c r="C30" s="18" t="s">
        <v>18</v>
      </c>
      <c r="D30" s="23">
        <v>5</v>
      </c>
      <c r="F30" s="23">
        <f>ROUNDUP(D30*E30,2)</f>
        <v>0</v>
      </c>
    </row>
    <row r="32" spans="1:6" ht="128.25">
      <c r="A32" t="s">
        <v>11</v>
      </c>
      <c r="B32" s="11" t="s">
        <v>138</v>
      </c>
    </row>
    <row r="33" spans="1:6">
      <c r="B33" t="s">
        <v>85</v>
      </c>
      <c r="C33" s="18" t="s">
        <v>16</v>
      </c>
      <c r="D33" s="23">
        <v>1</v>
      </c>
      <c r="F33" s="23">
        <f>ROUNDUP(D33*E33,2)</f>
        <v>0</v>
      </c>
    </row>
    <row r="34" spans="1:6">
      <c r="B34" t="s">
        <v>87</v>
      </c>
      <c r="C34" s="18" t="s">
        <v>16</v>
      </c>
      <c r="D34" s="23">
        <v>24</v>
      </c>
      <c r="F34" s="23">
        <f>ROUNDUP(D34*E34,2)</f>
        <v>0</v>
      </c>
    </row>
    <row r="35" spans="1:6">
      <c r="B35" t="s">
        <v>86</v>
      </c>
      <c r="C35" s="18" t="s">
        <v>16</v>
      </c>
      <c r="D35" s="23">
        <v>9</v>
      </c>
      <c r="F35" s="23">
        <f>ROUNDUP(D35*E35,2)</f>
        <v>0</v>
      </c>
    </row>
    <row r="36" spans="1:6">
      <c r="B36" t="s">
        <v>88</v>
      </c>
      <c r="C36" s="18" t="s">
        <v>16</v>
      </c>
      <c r="D36" s="23">
        <v>1</v>
      </c>
      <c r="F36" s="23">
        <f>ROUNDUP(D36*E36,2)</f>
        <v>0</v>
      </c>
    </row>
    <row r="38" spans="1:6" ht="199.5">
      <c r="A38" t="s">
        <v>12</v>
      </c>
      <c r="B38" s="11" t="s">
        <v>103</v>
      </c>
      <c r="C38" s="18" t="s">
        <v>16</v>
      </c>
      <c r="D38" s="23">
        <v>50</v>
      </c>
      <c r="F38" s="23">
        <f>ROUNDUP(D38*E38,2)</f>
        <v>0</v>
      </c>
    </row>
    <row r="39" spans="1:6" ht="15" thickBot="1"/>
    <row r="40" spans="1:6" ht="15.75" thickBot="1">
      <c r="A40" s="12"/>
      <c r="B40" s="38" t="s">
        <v>119</v>
      </c>
      <c r="C40" s="14"/>
      <c r="D40" s="14"/>
      <c r="E40" s="48">
        <f>SUM(F23:F38)</f>
        <v>0</v>
      </c>
      <c r="F40" s="49"/>
    </row>
  </sheetData>
  <mergeCells count="2">
    <mergeCell ref="D1:F1"/>
    <mergeCell ref="E40:F40"/>
  </mergeCells>
  <phoneticPr fontId="0" type="noConversion"/>
  <pageMargins left="0.7" right="0.7" top="0.75" bottom="0.75" header="0.3" footer="0.3"/>
  <pageSetup paperSize="9" orientation="portrait" r:id="rId1"/>
  <rowBreaks count="1" manualBreakCount="1">
    <brk id="19" max="5" man="1"/>
  </rowBreaks>
  <drawing r:id="rId2"/>
</worksheet>
</file>

<file path=xl/worksheets/sheet5.xml><?xml version="1.0" encoding="utf-8"?>
<worksheet xmlns="http://schemas.openxmlformats.org/spreadsheetml/2006/main" xmlns:r="http://schemas.openxmlformats.org/officeDocument/2006/relationships">
  <dimension ref="A1:F35"/>
  <sheetViews>
    <sheetView view="pageBreakPreview" zoomScaleNormal="100" zoomScaleSheetLayoutView="78" workbookViewId="0">
      <selection activeCell="B7" sqref="B7"/>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11</v>
      </c>
      <c r="B7" s="13" t="s">
        <v>120</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1.25">
      <c r="A18"/>
      <c r="B18" s="11" t="s">
        <v>32</v>
      </c>
      <c r="C18" s="18"/>
    </row>
    <row r="19" spans="1:6" s="23" customFormat="1" ht="42.75">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s="23" customFormat="1">
      <c r="A23" t="s">
        <v>6</v>
      </c>
      <c r="B23" s="11" t="s">
        <v>70</v>
      </c>
      <c r="C23" s="18"/>
    </row>
    <row r="24" spans="1:6" ht="185.25">
      <c r="B24" s="11" t="s">
        <v>71</v>
      </c>
    </row>
    <row r="25" spans="1:6">
      <c r="B25" t="s">
        <v>72</v>
      </c>
    </row>
    <row r="26" spans="1:6">
      <c r="B26" t="s">
        <v>73</v>
      </c>
    </row>
    <row r="27" spans="1:6">
      <c r="B27" s="37" t="s">
        <v>80</v>
      </c>
    </row>
    <row r="28" spans="1:6" ht="42.75">
      <c r="B28" s="11" t="s">
        <v>76</v>
      </c>
    </row>
    <row r="29" spans="1:6" ht="57">
      <c r="B29" s="11" t="s">
        <v>77</v>
      </c>
    </row>
    <row r="30" spans="1:6" ht="42.75">
      <c r="B30" s="11" t="s">
        <v>74</v>
      </c>
    </row>
    <row r="31" spans="1:6" ht="28.5">
      <c r="B31" s="11" t="s">
        <v>75</v>
      </c>
    </row>
    <row r="32" spans="1:6">
      <c r="B32" t="s">
        <v>78</v>
      </c>
      <c r="C32" s="18" t="s">
        <v>17</v>
      </c>
      <c r="D32" s="23">
        <v>1</v>
      </c>
      <c r="F32" s="23">
        <f>ROUNDUP(D32*E32,2)</f>
        <v>0</v>
      </c>
    </row>
    <row r="33" spans="1:6">
      <c r="B33" t="s">
        <v>79</v>
      </c>
      <c r="C33" s="18" t="s">
        <v>17</v>
      </c>
      <c r="D33" s="23">
        <v>1</v>
      </c>
      <c r="F33" s="23">
        <f>ROUNDUP(D33*E33,2)</f>
        <v>0</v>
      </c>
    </row>
    <row r="34" spans="1:6" ht="15" thickBot="1"/>
    <row r="35" spans="1:6" ht="15.75" thickBot="1">
      <c r="A35" s="12"/>
      <c r="B35" s="38" t="s">
        <v>121</v>
      </c>
      <c r="C35" s="14"/>
      <c r="D35" s="14"/>
      <c r="E35" s="48">
        <f>SUM(F32:F33)</f>
        <v>0</v>
      </c>
      <c r="F35" s="49"/>
    </row>
  </sheetData>
  <mergeCells count="2">
    <mergeCell ref="D1:F1"/>
    <mergeCell ref="E35:F35"/>
  </mergeCells>
  <phoneticPr fontId="0" type="noConversion"/>
  <pageMargins left="0.7" right="0.7" top="0.75" bottom="0.75" header="0.3" footer="0.3"/>
  <pageSetup paperSize="9" orientation="portrait" r:id="rId1"/>
  <rowBreaks count="1" manualBreakCount="1">
    <brk id="19" max="5" man="1"/>
  </rowBreaks>
  <drawing r:id="rId2"/>
</worksheet>
</file>

<file path=xl/worksheets/sheet6.xml><?xml version="1.0" encoding="utf-8"?>
<worksheet xmlns="http://schemas.openxmlformats.org/spreadsheetml/2006/main" xmlns:r="http://schemas.openxmlformats.org/officeDocument/2006/relationships">
  <dimension ref="A1:F25"/>
  <sheetViews>
    <sheetView view="pageBreakPreview" zoomScaleNormal="100" zoomScaleSheetLayoutView="78" workbookViewId="0">
      <selection activeCell="B7" sqref="B7"/>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12</v>
      </c>
      <c r="B7" s="13" t="s">
        <v>122</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0.5" customHeight="1">
      <c r="A18"/>
      <c r="B18" s="11" t="s">
        <v>32</v>
      </c>
      <c r="C18" s="18"/>
    </row>
    <row r="19" spans="1:6" s="23" customFormat="1" ht="49.5" customHeight="1">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ht="128.25">
      <c r="B23" s="11" t="s">
        <v>123</v>
      </c>
      <c r="C23" s="18" t="s">
        <v>16</v>
      </c>
      <c r="D23" s="23">
        <v>2.1</v>
      </c>
      <c r="F23" s="23">
        <f>ROUNDUP(D23*E23,2)</f>
        <v>0</v>
      </c>
    </row>
    <row r="24" spans="1:6" ht="15" thickBot="1"/>
    <row r="25" spans="1:6" ht="15.75" thickBot="1">
      <c r="A25" s="12"/>
      <c r="B25" s="38" t="s">
        <v>124</v>
      </c>
      <c r="C25" s="14"/>
      <c r="D25" s="14"/>
      <c r="E25" s="48">
        <f>SUM(F23)</f>
        <v>0</v>
      </c>
      <c r="F25" s="49"/>
    </row>
  </sheetData>
  <mergeCells count="2">
    <mergeCell ref="D1:F1"/>
    <mergeCell ref="E25:F25"/>
  </mergeCells>
  <phoneticPr fontId="0" type="noConversion"/>
  <pageMargins left="0.7" right="0.7" top="0.75" bottom="0.75" header="0.3" footer="0.3"/>
  <pageSetup paperSize="9" orientation="portrait" r:id="rId1"/>
  <rowBreaks count="1" manualBreakCount="1">
    <brk id="19" max="5" man="1"/>
  </rowBreaks>
  <drawing r:id="rId2"/>
</worksheet>
</file>

<file path=xl/worksheets/sheet7.xml><?xml version="1.0" encoding="utf-8"?>
<worksheet xmlns="http://schemas.openxmlformats.org/spreadsheetml/2006/main" xmlns:r="http://schemas.openxmlformats.org/officeDocument/2006/relationships">
  <dimension ref="A1:F53"/>
  <sheetViews>
    <sheetView view="pageBreakPreview" zoomScaleNormal="100" zoomScaleSheetLayoutView="78" workbookViewId="0">
      <selection activeCell="E40" sqref="E40"/>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t="s">
        <v>14</v>
      </c>
      <c r="B7" s="13" t="s">
        <v>131</v>
      </c>
      <c r="C7" s="14"/>
      <c r="D7" s="14"/>
      <c r="E7" s="14"/>
      <c r="F7" s="15"/>
    </row>
    <row r="9" spans="1:6">
      <c r="B9" s="11" t="s">
        <v>33</v>
      </c>
    </row>
    <row r="10" spans="1:6" ht="71.25">
      <c r="B10" s="11" t="s">
        <v>24</v>
      </c>
    </row>
    <row r="11" spans="1:6" ht="85.5">
      <c r="B11" s="11" t="s">
        <v>25</v>
      </c>
    </row>
    <row r="12" spans="1:6" ht="28.5">
      <c r="B12" s="11" t="s">
        <v>26</v>
      </c>
    </row>
    <row r="13" spans="1:6" ht="85.5">
      <c r="B13" s="11" t="s">
        <v>27</v>
      </c>
    </row>
    <row r="14" spans="1:6" ht="57">
      <c r="B14" s="11" t="s">
        <v>28</v>
      </c>
    </row>
    <row r="15" spans="1:6" ht="71.25">
      <c r="B15" s="11" t="s">
        <v>29</v>
      </c>
    </row>
    <row r="16" spans="1:6" ht="28.5">
      <c r="B16" s="11" t="s">
        <v>30</v>
      </c>
    </row>
    <row r="17" spans="1:6" ht="28.5">
      <c r="B17" s="11" t="s">
        <v>31</v>
      </c>
    </row>
    <row r="18" spans="1:6" s="23" customFormat="1" ht="70.5" customHeight="1">
      <c r="A18"/>
      <c r="B18" s="11" t="s">
        <v>32</v>
      </c>
      <c r="C18" s="18"/>
    </row>
    <row r="19" spans="1:6" s="23" customFormat="1" ht="49.5" customHeight="1">
      <c r="A19"/>
      <c r="B19" s="11" t="s">
        <v>52</v>
      </c>
      <c r="C19" s="18"/>
    </row>
    <row r="20" spans="1:6" s="23" customFormat="1">
      <c r="A20"/>
      <c r="B20" s="11"/>
      <c r="C20" s="18"/>
    </row>
    <row r="21" spans="1:6" ht="15">
      <c r="A21" s="9" t="s">
        <v>0</v>
      </c>
      <c r="B21" s="9" t="s">
        <v>1</v>
      </c>
      <c r="C21" s="9" t="s">
        <v>2</v>
      </c>
      <c r="D21" s="10" t="s">
        <v>3</v>
      </c>
      <c r="E21" s="10" t="s">
        <v>4</v>
      </c>
      <c r="F21" s="16" t="s">
        <v>5</v>
      </c>
    </row>
    <row r="22" spans="1:6" s="23" customFormat="1">
      <c r="A22"/>
      <c r="B22"/>
      <c r="C22" s="18"/>
    </row>
    <row r="23" spans="1:6" ht="199.5">
      <c r="A23" t="s">
        <v>6</v>
      </c>
      <c r="B23" s="11" t="s">
        <v>89</v>
      </c>
      <c r="C23" s="18" t="s">
        <v>16</v>
      </c>
      <c r="D23" s="23">
        <v>10</v>
      </c>
      <c r="F23" s="23">
        <f>ROUNDUP(D23*E23,2)</f>
        <v>0</v>
      </c>
    </row>
    <row r="25" spans="1:6" ht="199.5">
      <c r="A25" t="s">
        <v>7</v>
      </c>
      <c r="B25" s="11" t="s">
        <v>90</v>
      </c>
      <c r="C25" s="18" t="s">
        <v>16</v>
      </c>
      <c r="D25" s="23">
        <v>12</v>
      </c>
      <c r="F25" s="23">
        <f>ROUNDUP(D25*E25,2)</f>
        <v>0</v>
      </c>
    </row>
    <row r="27" spans="1:6">
      <c r="B27" t="s">
        <v>92</v>
      </c>
    </row>
    <row r="28" spans="1:6" ht="28.5">
      <c r="B28" s="11" t="s">
        <v>130</v>
      </c>
    </row>
    <row r="29" spans="1:6" ht="57">
      <c r="B29" s="11" t="s">
        <v>95</v>
      </c>
    </row>
    <row r="30" spans="1:6" ht="45.75" customHeight="1">
      <c r="B30" s="11" t="s">
        <v>93</v>
      </c>
    </row>
    <row r="31" spans="1:6" ht="42.75">
      <c r="B31" s="11" t="s">
        <v>96</v>
      </c>
    </row>
    <row r="32" spans="1:6" ht="42.75">
      <c r="B32" s="11" t="s">
        <v>94</v>
      </c>
    </row>
    <row r="33" spans="1:6" ht="57">
      <c r="B33" s="11" t="s">
        <v>100</v>
      </c>
    </row>
    <row r="34" spans="1:6" ht="28.5">
      <c r="A34" t="s">
        <v>9</v>
      </c>
      <c r="B34" s="11" t="s">
        <v>97</v>
      </c>
      <c r="C34" s="18" t="s">
        <v>18</v>
      </c>
      <c r="D34" s="23">
        <v>1</v>
      </c>
      <c r="F34" s="23">
        <f>ROUNDUP(D34*E34,2)</f>
        <v>0</v>
      </c>
    </row>
    <row r="36" spans="1:6">
      <c r="B36" t="s">
        <v>98</v>
      </c>
    </row>
    <row r="37" spans="1:6">
      <c r="B37" s="11" t="s">
        <v>99</v>
      </c>
    </row>
    <row r="38" spans="1:6" ht="42.75">
      <c r="B38" s="11" t="s">
        <v>101</v>
      </c>
    </row>
    <row r="39" spans="1:6" ht="57">
      <c r="A39" t="s">
        <v>10</v>
      </c>
      <c r="B39" s="11" t="s">
        <v>102</v>
      </c>
      <c r="C39" s="18" t="s">
        <v>18</v>
      </c>
      <c r="D39" s="23">
        <v>1</v>
      </c>
      <c r="F39" s="23">
        <f>ROUNDUP(D39*E39,2)</f>
        <v>0</v>
      </c>
    </row>
    <row r="41" spans="1:6" ht="242.25">
      <c r="A41" t="s">
        <v>11</v>
      </c>
      <c r="B41" s="11" t="s">
        <v>146</v>
      </c>
      <c r="C41" s="18" t="s">
        <v>8</v>
      </c>
      <c r="D41" s="23">
        <v>189</v>
      </c>
      <c r="F41" s="23">
        <f>ROUNDUP(D41*E41,2)</f>
        <v>0</v>
      </c>
    </row>
    <row r="43" spans="1:6" ht="71.25">
      <c r="A43" t="s">
        <v>12</v>
      </c>
      <c r="B43" s="11" t="s">
        <v>125</v>
      </c>
      <c r="C43" s="18" t="s">
        <v>8</v>
      </c>
      <c r="D43" s="23">
        <v>220</v>
      </c>
      <c r="F43" s="23">
        <f>ROUNDUP(D43*E43,2)</f>
        <v>0</v>
      </c>
    </row>
    <row r="45" spans="1:6" ht="71.25">
      <c r="A45" t="s">
        <v>13</v>
      </c>
      <c r="B45" s="11" t="s">
        <v>127</v>
      </c>
      <c r="C45" s="18" t="s">
        <v>15</v>
      </c>
      <c r="D45" s="23">
        <v>8</v>
      </c>
      <c r="F45" s="23">
        <f>ROUNDUP(D45*E45,2)</f>
        <v>0</v>
      </c>
    </row>
    <row r="47" spans="1:6" ht="42.75">
      <c r="A47" t="s">
        <v>14</v>
      </c>
      <c r="B47" s="11" t="s">
        <v>137</v>
      </c>
      <c r="C47" s="18" t="s">
        <v>8</v>
      </c>
      <c r="D47" s="23">
        <v>35</v>
      </c>
      <c r="F47" s="23">
        <f>ROUNDUP(D47*E47,2)</f>
        <v>0</v>
      </c>
    </row>
    <row r="49" spans="1:6">
      <c r="B49" t="s">
        <v>126</v>
      </c>
    </row>
    <row r="50" spans="1:6" ht="85.5">
      <c r="B50" s="11" t="s">
        <v>128</v>
      </c>
    </row>
    <row r="51" spans="1:6" ht="57">
      <c r="A51" t="s">
        <v>104</v>
      </c>
      <c r="B51" s="11" t="s">
        <v>129</v>
      </c>
      <c r="C51" s="18" t="s">
        <v>8</v>
      </c>
      <c r="D51" s="23">
        <v>35</v>
      </c>
      <c r="F51" s="23">
        <f>ROUNDUP(D51*E51,2)</f>
        <v>0</v>
      </c>
    </row>
    <row r="52" spans="1:6" ht="15" thickBot="1"/>
    <row r="53" spans="1:6" ht="15.75" thickBot="1">
      <c r="A53" s="12"/>
      <c r="B53" s="38" t="s">
        <v>132</v>
      </c>
      <c r="C53" s="14"/>
      <c r="D53" s="14"/>
      <c r="E53" s="48">
        <f>SUM(F23:F51)</f>
        <v>0</v>
      </c>
      <c r="F53" s="49"/>
    </row>
  </sheetData>
  <mergeCells count="2">
    <mergeCell ref="D1:F1"/>
    <mergeCell ref="E53:F53"/>
  </mergeCells>
  <phoneticPr fontId="0" type="noConversion"/>
  <pageMargins left="0.7" right="0.7" top="0.75" bottom="0.75" header="0.3" footer="0.3"/>
  <pageSetup paperSize="9" orientation="portrait" r:id="rId1"/>
  <rowBreaks count="1" manualBreakCount="1">
    <brk id="48" max="5" man="1"/>
  </rowBreaks>
  <drawing r:id="rId2"/>
</worksheet>
</file>

<file path=xl/worksheets/sheet8.xml><?xml version="1.0" encoding="utf-8"?>
<worksheet xmlns="http://schemas.openxmlformats.org/spreadsheetml/2006/main" xmlns:r="http://schemas.openxmlformats.org/officeDocument/2006/relationships">
  <dimension ref="A1:F27"/>
  <sheetViews>
    <sheetView view="pageBreakPreview" zoomScaleNormal="100" zoomScaleSheetLayoutView="100" workbookViewId="0">
      <selection activeCell="B37" sqref="B37"/>
    </sheetView>
  </sheetViews>
  <sheetFormatPr defaultRowHeight="14.25"/>
  <cols>
    <col min="1" max="1" width="4" customWidth="1"/>
    <col min="2" max="2" width="40.25" customWidth="1"/>
    <col min="3" max="3" width="9" style="18"/>
    <col min="4" max="5" width="8.125" style="23" customWidth="1"/>
    <col min="6" max="6" width="9.5" style="23" customWidth="1"/>
  </cols>
  <sheetData>
    <row r="1" spans="1:6" s="2" customFormat="1" ht="51.75" customHeight="1" thickBot="1">
      <c r="A1" s="1"/>
      <c r="C1" s="19"/>
      <c r="D1" s="45" t="s">
        <v>19</v>
      </c>
      <c r="E1" s="46"/>
      <c r="F1" s="47"/>
    </row>
    <row r="3" spans="1:6">
      <c r="A3" s="30" t="s">
        <v>21</v>
      </c>
      <c r="C3" s="2"/>
      <c r="D3" s="2"/>
      <c r="E3" s="2"/>
      <c r="F3" s="3"/>
    </row>
    <row r="4" spans="1:6">
      <c r="A4" s="4" t="s">
        <v>23</v>
      </c>
      <c r="C4" s="2"/>
      <c r="D4" s="2"/>
      <c r="E4" s="2"/>
      <c r="F4" s="3"/>
    </row>
    <row r="5" spans="1:6">
      <c r="A5" s="30" t="s">
        <v>22</v>
      </c>
      <c r="C5" s="2"/>
      <c r="D5" s="2"/>
      <c r="E5" s="2"/>
      <c r="F5" s="3"/>
    </row>
    <row r="6" spans="1:6" ht="15" thickBot="1">
      <c r="A6" s="1"/>
      <c r="B6" s="2"/>
      <c r="C6" s="20"/>
      <c r="D6" s="24"/>
      <c r="E6" s="24"/>
      <c r="F6" s="24"/>
    </row>
    <row r="7" spans="1:6" ht="15.75" thickBot="1">
      <c r="A7" s="12"/>
      <c r="B7" s="13" t="s">
        <v>20</v>
      </c>
      <c r="C7" s="21"/>
      <c r="D7" s="25"/>
      <c r="E7" s="25"/>
      <c r="F7" s="26"/>
    </row>
    <row r="8" spans="1:6" ht="15">
      <c r="A8" s="5"/>
      <c r="B8" s="6"/>
      <c r="C8" s="7"/>
      <c r="D8" s="8"/>
      <c r="E8" s="8"/>
      <c r="F8" s="8"/>
    </row>
    <row r="9" spans="1:6">
      <c r="A9" s="17" t="s">
        <v>6</v>
      </c>
      <c r="B9" s="28" t="s">
        <v>46</v>
      </c>
      <c r="C9" s="22"/>
      <c r="D9" s="27"/>
      <c r="E9" s="52">
        <f ca="1">pripremni!E54</f>
        <v>0</v>
      </c>
      <c r="F9" s="53"/>
    </row>
    <row r="10" spans="1:6">
      <c r="E10" s="29"/>
      <c r="F10" s="29"/>
    </row>
    <row r="11" spans="1:6">
      <c r="A11" s="17" t="s">
        <v>7</v>
      </c>
      <c r="B11" s="28" t="s">
        <v>47</v>
      </c>
      <c r="C11" s="22"/>
      <c r="D11" s="27"/>
      <c r="E11" s="52">
        <f ca="1">zemljani!E47</f>
        <v>0</v>
      </c>
      <c r="F11" s="53"/>
    </row>
    <row r="12" spans="1:6">
      <c r="E12" s="29"/>
      <c r="F12" s="29"/>
    </row>
    <row r="13" spans="1:6">
      <c r="A13" s="17" t="s">
        <v>9</v>
      </c>
      <c r="B13" s="28" t="s">
        <v>113</v>
      </c>
      <c r="C13" s="22"/>
      <c r="D13" s="27"/>
      <c r="E13" s="52">
        <f ca="1">elektro!E31</f>
        <v>0</v>
      </c>
      <c r="F13" s="53"/>
    </row>
    <row r="14" spans="1:6">
      <c r="E14" s="29"/>
      <c r="F14" s="29"/>
    </row>
    <row r="15" spans="1:6">
      <c r="A15" s="17" t="s">
        <v>10</v>
      </c>
      <c r="B15" s="28" t="s">
        <v>118</v>
      </c>
      <c r="C15" s="22"/>
      <c r="D15" s="27"/>
      <c r="E15" s="52">
        <f ca="1">ViK!E40</f>
        <v>0</v>
      </c>
      <c r="F15" s="53"/>
    </row>
    <row r="16" spans="1:6">
      <c r="E16" s="29"/>
      <c r="F16" s="29"/>
    </row>
    <row r="17" spans="1:6">
      <c r="A17" s="17" t="s">
        <v>11</v>
      </c>
      <c r="B17" s="28" t="s">
        <v>120</v>
      </c>
      <c r="C17" s="22"/>
      <c r="D17" s="27"/>
      <c r="E17" s="52">
        <f ca="1">signalizacija!E35</f>
        <v>0</v>
      </c>
      <c r="F17" s="53"/>
    </row>
    <row r="18" spans="1:6">
      <c r="E18" s="29"/>
      <c r="F18" s="29"/>
    </row>
    <row r="19" spans="1:6">
      <c r="A19" s="17" t="s">
        <v>12</v>
      </c>
      <c r="B19" s="28" t="s">
        <v>122</v>
      </c>
      <c r="C19" s="22"/>
      <c r="D19" s="27"/>
      <c r="E19" s="52">
        <f ca="1">'kamen-klup'!E25:F25</f>
        <v>0</v>
      </c>
      <c r="F19" s="53"/>
    </row>
    <row r="20" spans="1:6">
      <c r="E20" s="29"/>
      <c r="F20" s="29"/>
    </row>
    <row r="21" spans="1:6">
      <c r="A21" s="17" t="s">
        <v>14</v>
      </c>
      <c r="B21" s="28" t="s">
        <v>131</v>
      </c>
      <c r="C21" s="22"/>
      <c r="D21" s="27"/>
      <c r="E21" s="52">
        <f ca="1">plato!E53</f>
        <v>0</v>
      </c>
      <c r="F21" s="53"/>
    </row>
    <row r="22" spans="1:6">
      <c r="A22" s="39"/>
      <c r="B22" s="39"/>
      <c r="C22" s="40"/>
      <c r="D22" s="41"/>
      <c r="E22" s="42"/>
      <c r="F22" s="42"/>
    </row>
    <row r="23" spans="1:6">
      <c r="A23" s="39"/>
      <c r="B23" s="43" t="s">
        <v>134</v>
      </c>
      <c r="C23" s="40"/>
      <c r="D23" s="41"/>
      <c r="E23" s="51">
        <f>SUM(E9:F21)</f>
        <v>0</v>
      </c>
      <c r="F23" s="51"/>
    </row>
    <row r="24" spans="1:6">
      <c r="A24" s="39"/>
      <c r="B24" s="43"/>
      <c r="C24" s="40"/>
      <c r="D24" s="41"/>
      <c r="E24" s="42"/>
      <c r="F24" s="42"/>
    </row>
    <row r="25" spans="1:6" ht="57">
      <c r="A25" s="39"/>
      <c r="B25" s="44" t="s">
        <v>135</v>
      </c>
      <c r="C25" s="40"/>
      <c r="D25" s="41"/>
      <c r="E25" s="51">
        <f>E23*0.1</f>
        <v>0</v>
      </c>
      <c r="F25" s="51"/>
    </row>
    <row r="26" spans="1:6" ht="15" thickBot="1"/>
    <row r="27" spans="1:6" ht="15.75" thickBot="1">
      <c r="A27" s="12"/>
      <c r="B27" s="38" t="s">
        <v>136</v>
      </c>
      <c r="C27" s="21"/>
      <c r="D27" s="25"/>
      <c r="E27" s="48">
        <f>SUM(E9:F21)</f>
        <v>0</v>
      </c>
      <c r="F27" s="50"/>
    </row>
  </sheetData>
  <mergeCells count="11">
    <mergeCell ref="D1:F1"/>
    <mergeCell ref="E9:F9"/>
    <mergeCell ref="E11:F11"/>
    <mergeCell ref="E13:F13"/>
    <mergeCell ref="E15:F15"/>
    <mergeCell ref="E27:F27"/>
    <mergeCell ref="E23:F23"/>
    <mergeCell ref="E25:F25"/>
    <mergeCell ref="E19:F19"/>
    <mergeCell ref="E21:F21"/>
    <mergeCell ref="E17:F17"/>
  </mergeCells>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7</vt:i4>
      </vt:variant>
    </vt:vector>
  </HeadingPairs>
  <TitlesOfParts>
    <vt:vector size="15" baseType="lpstr">
      <vt:lpstr>pripremni</vt:lpstr>
      <vt:lpstr>zemljani</vt:lpstr>
      <vt:lpstr>elektro</vt:lpstr>
      <vt:lpstr>ViK</vt:lpstr>
      <vt:lpstr>signalizacija</vt:lpstr>
      <vt:lpstr>kamen-klup</vt:lpstr>
      <vt:lpstr>plato</vt:lpstr>
      <vt:lpstr>rekapitulacija</vt:lpstr>
      <vt:lpstr>elektro!Podrucje_ispisa</vt:lpstr>
      <vt:lpstr>'kamen-klup'!Podrucje_ispisa</vt:lpstr>
      <vt:lpstr>plato!Podrucje_ispisa</vt:lpstr>
      <vt:lpstr>pripremni!Podrucje_ispisa</vt:lpstr>
      <vt:lpstr>signalizacija!Podrucje_ispisa</vt:lpstr>
      <vt:lpstr>ViK!Podrucje_ispisa</vt:lpstr>
      <vt:lpstr>zemljani!Podrucje_ispisa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Jukic</dc:creator>
  <cp:lastModifiedBy>UO_Laptop</cp:lastModifiedBy>
  <cp:lastPrinted>2018-06-03T20:19:08Z</cp:lastPrinted>
  <dcterms:created xsi:type="dcterms:W3CDTF">2017-05-15T10:40:07Z</dcterms:created>
  <dcterms:modified xsi:type="dcterms:W3CDTF">2018-06-07T15:31:52Z</dcterms:modified>
</cp:coreProperties>
</file>